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3"/>
  </bookViews>
  <sheets>
    <sheet name="CONSOLIDADO" sheetId="4" r:id="rId1"/>
    <sheet name="ENERO " sheetId="1" r:id="rId2"/>
    <sheet name="FEBRERO" sheetId="2" r:id="rId3"/>
    <sheet name="MARZO" sheetId="3" r:id="rId4"/>
    <sheet name="ABRIL " sheetId="5" r:id="rId5"/>
    <sheet name="MAYO" sheetId="6" r:id="rId6"/>
    <sheet name="JUNIO" sheetId="7" r:id="rId7"/>
    <sheet name="JULIO" sheetId="13" r:id="rId8"/>
    <sheet name="AGOSTO" sheetId="8" r:id="rId9"/>
    <sheet name="SEPTIEMBRE" sheetId="9" r:id="rId10"/>
    <sheet name="OCTUBRE " sheetId="10" r:id="rId11"/>
    <sheet name="NOVIEMBRE " sheetId="11" r:id="rId12"/>
    <sheet name="DICIEMBRE " sheetId="12" r:id="rId13"/>
  </sheets>
  <externalReferences>
    <externalReference r:id="rId14"/>
    <externalReference r:id="rId15"/>
  </externalReferences>
  <calcPr calcId="144525"/>
</workbook>
</file>

<file path=xl/calcChain.xml><?xml version="1.0" encoding="utf-8"?>
<calcChain xmlns="http://schemas.openxmlformats.org/spreadsheetml/2006/main">
  <c r="B62" i="3" l="1"/>
  <c r="BE55" i="3"/>
  <c r="BD55" i="3"/>
  <c r="BB55" i="3"/>
  <c r="BA55" i="3"/>
  <c r="F55" i="3" s="1"/>
  <c r="BE51" i="3"/>
  <c r="BD51" i="3"/>
  <c r="BA51" i="3"/>
  <c r="B51" i="3"/>
  <c r="BF51" i="3" s="1"/>
  <c r="BE50" i="3"/>
  <c r="BD50" i="3"/>
  <c r="BA50" i="3"/>
  <c r="B50" i="3"/>
  <c r="BF50" i="3" s="1"/>
  <c r="BD49" i="3"/>
  <c r="M49" i="3"/>
  <c r="L49" i="3"/>
  <c r="K49" i="3"/>
  <c r="J49" i="3"/>
  <c r="I49" i="3"/>
  <c r="H49" i="3"/>
  <c r="G49" i="3"/>
  <c r="F49" i="3"/>
  <c r="E49" i="3"/>
  <c r="D49" i="3"/>
  <c r="C49" i="3"/>
  <c r="B49" i="3"/>
  <c r="B48" i="3"/>
  <c r="BC47" i="3"/>
  <c r="B47" i="3"/>
  <c r="M46" i="3"/>
  <c r="L46" i="3"/>
  <c r="K46" i="3"/>
  <c r="J46" i="3"/>
  <c r="I46" i="3"/>
  <c r="H46" i="3"/>
  <c r="G46" i="3"/>
  <c r="F46" i="3"/>
  <c r="E46" i="3"/>
  <c r="B46" i="3" s="1"/>
  <c r="D46" i="3"/>
  <c r="C46" i="3"/>
  <c r="BD42" i="3"/>
  <c r="B42" i="3"/>
  <c r="BA42" i="3" s="1"/>
  <c r="K42" i="3" s="1"/>
  <c r="BD41" i="3"/>
  <c r="B41" i="3"/>
  <c r="BA41" i="3" s="1"/>
  <c r="K41" i="3" s="1"/>
  <c r="BF37" i="3"/>
  <c r="BB37" i="3"/>
  <c r="B37" i="3"/>
  <c r="BD37" i="3" s="1"/>
  <c r="BF36" i="3"/>
  <c r="BB36" i="3"/>
  <c r="B36" i="3"/>
  <c r="BD36" i="3" s="1"/>
  <c r="BF35" i="3"/>
  <c r="BB35" i="3"/>
  <c r="B35" i="3"/>
  <c r="BD35" i="3" s="1"/>
  <c r="BF34" i="3"/>
  <c r="BB34" i="3"/>
  <c r="B34" i="3"/>
  <c r="BD34" i="3" s="1"/>
  <c r="BF33" i="3"/>
  <c r="BB33" i="3"/>
  <c r="B33" i="3"/>
  <c r="BD33" i="3" s="1"/>
  <c r="BF32" i="3"/>
  <c r="BB32" i="3"/>
  <c r="B32" i="3"/>
  <c r="BD32" i="3" s="1"/>
  <c r="BF31" i="3"/>
  <c r="BB31" i="3"/>
  <c r="B31" i="3"/>
  <c r="BD31" i="3" s="1"/>
  <c r="BF30" i="3"/>
  <c r="BB30" i="3"/>
  <c r="B30" i="3"/>
  <c r="BD30" i="3" s="1"/>
  <c r="BF29" i="3"/>
  <c r="BB29" i="3"/>
  <c r="B29" i="3"/>
  <c r="BD29" i="3" s="1"/>
  <c r="BF28" i="3"/>
  <c r="BB28" i="3"/>
  <c r="B28" i="3"/>
  <c r="BD28" i="3" s="1"/>
  <c r="BF27" i="3"/>
  <c r="BB27" i="3"/>
  <c r="B27" i="3"/>
  <c r="BD27" i="3" s="1"/>
  <c r="BF26" i="3"/>
  <c r="BB26" i="3"/>
  <c r="B26" i="3"/>
  <c r="BD26" i="3" s="1"/>
  <c r="BF25" i="3"/>
  <c r="BB25" i="3"/>
  <c r="B25" i="3"/>
  <c r="BD25" i="3" s="1"/>
  <c r="BF21" i="3"/>
  <c r="BB21" i="3"/>
  <c r="B21" i="3"/>
  <c r="BD21" i="3" s="1"/>
  <c r="BF20" i="3"/>
  <c r="BB20" i="3"/>
  <c r="B20" i="3"/>
  <c r="BD20" i="3" s="1"/>
  <c r="BF19" i="3"/>
  <c r="BB19" i="3"/>
  <c r="B19" i="3"/>
  <c r="BD19" i="3" s="1"/>
  <c r="BF18" i="3"/>
  <c r="BB18" i="3"/>
  <c r="B18" i="3"/>
  <c r="BD18" i="3" s="1"/>
  <c r="BF17" i="3"/>
  <c r="BB17" i="3"/>
  <c r="B17" i="3"/>
  <c r="BD17" i="3" s="1"/>
  <c r="BF16" i="3"/>
  <c r="BB16" i="3"/>
  <c r="B16" i="3"/>
  <c r="BD16" i="3" s="1"/>
  <c r="BF15" i="3"/>
  <c r="BB15" i="3"/>
  <c r="B15" i="3"/>
  <c r="BD15" i="3" s="1"/>
  <c r="BF14" i="3"/>
  <c r="BB14" i="3"/>
  <c r="B14" i="3"/>
  <c r="BD14" i="3" s="1"/>
  <c r="BF13" i="3"/>
  <c r="BB13" i="3"/>
  <c r="B13" i="3"/>
  <c r="BD13" i="3" s="1"/>
  <c r="BF12" i="3"/>
  <c r="BB12" i="3"/>
  <c r="B12" i="3"/>
  <c r="BD12" i="3" s="1"/>
  <c r="BF11" i="3"/>
  <c r="BB11" i="3"/>
  <c r="B11" i="3"/>
  <c r="M10" i="3"/>
  <c r="L10" i="3"/>
  <c r="K10" i="3"/>
  <c r="J10" i="3"/>
  <c r="I10" i="3"/>
  <c r="H10" i="3"/>
  <c r="G10" i="3"/>
  <c r="F10" i="3"/>
  <c r="E10" i="3"/>
  <c r="D10" i="3"/>
  <c r="C10" i="3"/>
  <c r="A5" i="3"/>
  <c r="A4" i="3"/>
  <c r="A3" i="3"/>
  <c r="A2" i="3"/>
  <c r="BE46" i="3" l="1"/>
  <c r="BA46" i="3"/>
  <c r="BF46" i="3"/>
  <c r="BB46" i="3"/>
  <c r="BD46" i="3"/>
  <c r="BE48" i="3"/>
  <c r="BA48" i="3"/>
  <c r="N48" i="3" s="1"/>
  <c r="BF48" i="3"/>
  <c r="BB48" i="3"/>
  <c r="BD48" i="3"/>
  <c r="B10" i="3"/>
  <c r="BC46" i="3"/>
  <c r="BC48" i="3"/>
  <c r="BD11" i="3"/>
  <c r="BC11" i="3"/>
  <c r="BE11" i="3"/>
  <c r="BA11" i="3"/>
  <c r="BE47" i="3"/>
  <c r="BA47" i="3"/>
  <c r="N47" i="3" s="1"/>
  <c r="BF47" i="3"/>
  <c r="BB47" i="3"/>
  <c r="BD47" i="3"/>
  <c r="BF49" i="3"/>
  <c r="BB49" i="3"/>
  <c r="BE49" i="3"/>
  <c r="BC49" i="3"/>
  <c r="BA49" i="3"/>
  <c r="BC12" i="3"/>
  <c r="BC15" i="3"/>
  <c r="BC20" i="3"/>
  <c r="BC21" i="3"/>
  <c r="BC25" i="3"/>
  <c r="BC27" i="3"/>
  <c r="BC31" i="3"/>
  <c r="BC32" i="3"/>
  <c r="BC33" i="3"/>
  <c r="BC35" i="3"/>
  <c r="BC37" i="3"/>
  <c r="BA12" i="3"/>
  <c r="BE12" i="3"/>
  <c r="BA13" i="3"/>
  <c r="BE13" i="3"/>
  <c r="BA14" i="3"/>
  <c r="BE14" i="3"/>
  <c r="BA15" i="3"/>
  <c r="N15" i="3" s="1"/>
  <c r="BE15" i="3"/>
  <c r="BA16" i="3"/>
  <c r="N16" i="3" s="1"/>
  <c r="BE16" i="3"/>
  <c r="BA17" i="3"/>
  <c r="N17" i="3" s="1"/>
  <c r="BE17" i="3"/>
  <c r="BA18" i="3"/>
  <c r="BE18" i="3"/>
  <c r="BA19" i="3"/>
  <c r="BE19" i="3"/>
  <c r="BA20" i="3"/>
  <c r="N20" i="3" s="1"/>
  <c r="BE20" i="3"/>
  <c r="BA21" i="3"/>
  <c r="BE21" i="3"/>
  <c r="BA25" i="3"/>
  <c r="BE25" i="3"/>
  <c r="BA26" i="3"/>
  <c r="BE26" i="3"/>
  <c r="BA27" i="3"/>
  <c r="N27" i="3" s="1"/>
  <c r="BE27" i="3"/>
  <c r="BA28" i="3"/>
  <c r="N28" i="3" s="1"/>
  <c r="BE28" i="3"/>
  <c r="BA29" i="3"/>
  <c r="BE29" i="3"/>
  <c r="BA30" i="3"/>
  <c r="BE30" i="3"/>
  <c r="BA31" i="3"/>
  <c r="N31" i="3" s="1"/>
  <c r="BE31" i="3"/>
  <c r="BA32" i="3"/>
  <c r="BE32" i="3"/>
  <c r="BA33" i="3"/>
  <c r="BE33" i="3"/>
  <c r="BA34" i="3"/>
  <c r="BE34" i="3"/>
  <c r="BA35" i="3"/>
  <c r="N35" i="3" s="1"/>
  <c r="BE35" i="3"/>
  <c r="BA36" i="3"/>
  <c r="N36" i="3" s="1"/>
  <c r="BE36" i="3"/>
  <c r="BA37" i="3"/>
  <c r="N37" i="3" s="1"/>
  <c r="BE37" i="3"/>
  <c r="BC50" i="3"/>
  <c r="BC51" i="3"/>
  <c r="BC13" i="3"/>
  <c r="BC14" i="3"/>
  <c r="BC16" i="3"/>
  <c r="BC17" i="3"/>
  <c r="BC18" i="3"/>
  <c r="BC19" i="3"/>
  <c r="BC26" i="3"/>
  <c r="BC28" i="3"/>
  <c r="BC29" i="3"/>
  <c r="BC30" i="3"/>
  <c r="BC34" i="3"/>
  <c r="BC36" i="3"/>
  <c r="BB50" i="3"/>
  <c r="N50" i="3" s="1"/>
  <c r="BB51" i="3"/>
  <c r="N51" i="3" s="1"/>
  <c r="C12" i="4"/>
  <c r="D12" i="4"/>
  <c r="E12" i="4"/>
  <c r="F12" i="4"/>
  <c r="G12" i="4"/>
  <c r="H12" i="4"/>
  <c r="I12" i="4"/>
  <c r="J12" i="4"/>
  <c r="K12" i="4"/>
  <c r="L12" i="4"/>
  <c r="M12" i="4"/>
  <c r="C13" i="4"/>
  <c r="D13" i="4"/>
  <c r="E13" i="4"/>
  <c r="F13" i="4"/>
  <c r="G13" i="4"/>
  <c r="H13" i="4"/>
  <c r="I13" i="4"/>
  <c r="J13" i="4"/>
  <c r="K13" i="4"/>
  <c r="L13" i="4"/>
  <c r="M13" i="4"/>
  <c r="C14" i="4"/>
  <c r="D14" i="4"/>
  <c r="E14" i="4"/>
  <c r="F14" i="4"/>
  <c r="G14" i="4"/>
  <c r="H14" i="4"/>
  <c r="I14" i="4"/>
  <c r="J14" i="4"/>
  <c r="K14" i="4"/>
  <c r="L14" i="4"/>
  <c r="M14" i="4"/>
  <c r="C15" i="4"/>
  <c r="D15" i="4"/>
  <c r="E15" i="4"/>
  <c r="F15" i="4"/>
  <c r="G15" i="4"/>
  <c r="H15" i="4"/>
  <c r="I15" i="4"/>
  <c r="J15" i="4"/>
  <c r="K15" i="4"/>
  <c r="L15" i="4"/>
  <c r="M15" i="4"/>
  <c r="C16" i="4"/>
  <c r="D16" i="4"/>
  <c r="E16" i="4"/>
  <c r="F16" i="4"/>
  <c r="G16" i="4"/>
  <c r="H16" i="4"/>
  <c r="I16" i="4"/>
  <c r="J16" i="4"/>
  <c r="K16" i="4"/>
  <c r="L16" i="4"/>
  <c r="M16" i="4"/>
  <c r="C17" i="4"/>
  <c r="D17" i="4"/>
  <c r="E17" i="4"/>
  <c r="F17" i="4"/>
  <c r="G17" i="4"/>
  <c r="H17" i="4"/>
  <c r="I17" i="4"/>
  <c r="J17" i="4"/>
  <c r="K17" i="4"/>
  <c r="L17" i="4"/>
  <c r="M17" i="4"/>
  <c r="C18" i="4"/>
  <c r="D18" i="4"/>
  <c r="E18" i="4"/>
  <c r="F18" i="4"/>
  <c r="G18" i="4"/>
  <c r="H18" i="4"/>
  <c r="I18" i="4"/>
  <c r="J18" i="4"/>
  <c r="K18" i="4"/>
  <c r="L18" i="4"/>
  <c r="M18" i="4"/>
  <c r="C19" i="4"/>
  <c r="D19" i="4"/>
  <c r="E19" i="4"/>
  <c r="F19" i="4"/>
  <c r="G19" i="4"/>
  <c r="H19" i="4"/>
  <c r="I19" i="4"/>
  <c r="J19" i="4"/>
  <c r="K19" i="4"/>
  <c r="L19" i="4"/>
  <c r="M19" i="4"/>
  <c r="C20" i="4"/>
  <c r="D20" i="4"/>
  <c r="E20" i="4"/>
  <c r="F20" i="4"/>
  <c r="G20" i="4"/>
  <c r="H20" i="4"/>
  <c r="I20" i="4"/>
  <c r="J20" i="4"/>
  <c r="K20" i="4"/>
  <c r="L20" i="4"/>
  <c r="M20" i="4"/>
  <c r="C21" i="4"/>
  <c r="D21" i="4"/>
  <c r="E21" i="4"/>
  <c r="F21" i="4"/>
  <c r="G21" i="4"/>
  <c r="H21" i="4"/>
  <c r="I21" i="4"/>
  <c r="J21" i="4"/>
  <c r="K21" i="4"/>
  <c r="L21" i="4"/>
  <c r="M21" i="4"/>
  <c r="D11" i="4"/>
  <c r="E11" i="4"/>
  <c r="F11" i="4"/>
  <c r="G11" i="4"/>
  <c r="H11" i="4"/>
  <c r="I11" i="4"/>
  <c r="J11" i="4"/>
  <c r="K11" i="4"/>
  <c r="L11" i="4"/>
  <c r="M11" i="4"/>
  <c r="C11" i="4"/>
  <c r="N33" i="3" l="1"/>
  <c r="N29" i="3"/>
  <c r="N25" i="3"/>
  <c r="N18" i="3"/>
  <c r="N14" i="3"/>
  <c r="N12" i="3"/>
  <c r="N49" i="3"/>
  <c r="BD10" i="3"/>
  <c r="A200" i="3"/>
  <c r="BE10" i="3"/>
  <c r="BA10" i="3"/>
  <c r="BF10" i="3"/>
  <c r="BC10" i="3"/>
  <c r="BB10" i="3"/>
  <c r="N46" i="3"/>
  <c r="N34" i="3"/>
  <c r="N32" i="3"/>
  <c r="N30" i="3"/>
  <c r="N26" i="3"/>
  <c r="N21" i="3"/>
  <c r="N19" i="3"/>
  <c r="N13" i="3"/>
  <c r="N11" i="3"/>
  <c r="B62" i="1"/>
  <c r="BE55" i="1"/>
  <c r="BD55" i="1"/>
  <c r="BB55" i="1"/>
  <c r="BA55" i="1"/>
  <c r="F55" i="1"/>
  <c r="BC51" i="1"/>
  <c r="B51" i="1"/>
  <c r="B50" i="1"/>
  <c r="BC49" i="1"/>
  <c r="M49" i="1"/>
  <c r="L49" i="1"/>
  <c r="K49" i="1"/>
  <c r="J49" i="1"/>
  <c r="I49" i="1"/>
  <c r="H49" i="1"/>
  <c r="G49" i="1"/>
  <c r="F49" i="1"/>
  <c r="E49" i="1"/>
  <c r="D49" i="1"/>
  <c r="C49" i="1"/>
  <c r="B49" i="1" s="1"/>
  <c r="BF48" i="1"/>
  <c r="BD48" i="1"/>
  <c r="BB48" i="1"/>
  <c r="B48" i="1"/>
  <c r="BE48" i="1" s="1"/>
  <c r="BF47" i="1"/>
  <c r="BD47" i="1"/>
  <c r="BB47" i="1"/>
  <c r="B47" i="1"/>
  <c r="BE47" i="1" s="1"/>
  <c r="BF46" i="1"/>
  <c r="M46" i="1"/>
  <c r="L46" i="1"/>
  <c r="K46" i="1"/>
  <c r="J46" i="1"/>
  <c r="I46" i="1"/>
  <c r="H46" i="1"/>
  <c r="G46" i="1"/>
  <c r="F46" i="1"/>
  <c r="E46" i="1"/>
  <c r="D46" i="1"/>
  <c r="B46" i="1" s="1"/>
  <c r="C46" i="1"/>
  <c r="BA42" i="1"/>
  <c r="K42" i="1" s="1"/>
  <c r="B42" i="1"/>
  <c r="BD42" i="1" s="1"/>
  <c r="BA41" i="1"/>
  <c r="K41" i="1" s="1"/>
  <c r="B41" i="1"/>
  <c r="BD41" i="1" s="1"/>
  <c r="BE37" i="1"/>
  <c r="BA37" i="1"/>
  <c r="B37" i="1"/>
  <c r="BD37" i="1" s="1"/>
  <c r="BE36" i="1"/>
  <c r="BA36" i="1"/>
  <c r="B36" i="1"/>
  <c r="BD36" i="1" s="1"/>
  <c r="BE35" i="1"/>
  <c r="BA35" i="1"/>
  <c r="B35" i="1"/>
  <c r="BD35" i="1" s="1"/>
  <c r="BE34" i="1"/>
  <c r="BA34" i="1"/>
  <c r="B34" i="1"/>
  <c r="BD34" i="1" s="1"/>
  <c r="BE33" i="1"/>
  <c r="BA33" i="1"/>
  <c r="B33" i="1"/>
  <c r="BD33" i="1" s="1"/>
  <c r="BE32" i="1"/>
  <c r="BA32" i="1"/>
  <c r="B32" i="1"/>
  <c r="BD32" i="1" s="1"/>
  <c r="BE31" i="1"/>
  <c r="BA31" i="1"/>
  <c r="B31" i="1"/>
  <c r="BE30" i="1"/>
  <c r="BC30" i="1"/>
  <c r="BA30" i="1"/>
  <c r="B30" i="1"/>
  <c r="BE29" i="1"/>
  <c r="BC29" i="1"/>
  <c r="BA29" i="1"/>
  <c r="B29" i="1"/>
  <c r="BE28" i="1"/>
  <c r="BC28" i="1"/>
  <c r="BA28" i="1"/>
  <c r="B28" i="1"/>
  <c r="BE27" i="1"/>
  <c r="BC27" i="1"/>
  <c r="BA27" i="1"/>
  <c r="B27" i="1"/>
  <c r="BE26" i="1"/>
  <c r="BC26" i="1"/>
  <c r="BA26" i="1"/>
  <c r="B26" i="1"/>
  <c r="BE25" i="1"/>
  <c r="BC25" i="1"/>
  <c r="BA25" i="1"/>
  <c r="B25" i="1"/>
  <c r="BE21" i="1"/>
  <c r="BC21" i="1"/>
  <c r="BA21" i="1"/>
  <c r="B21" i="1"/>
  <c r="BE20" i="1"/>
  <c r="BC20" i="1"/>
  <c r="BA20" i="1"/>
  <c r="B20" i="1"/>
  <c r="BE19" i="1"/>
  <c r="BC19" i="1"/>
  <c r="BA19" i="1"/>
  <c r="B19" i="1"/>
  <c r="BE18" i="1"/>
  <c r="BC18" i="1"/>
  <c r="BA18" i="1"/>
  <c r="B18" i="1"/>
  <c r="BE17" i="1"/>
  <c r="BC17" i="1"/>
  <c r="BA17" i="1"/>
  <c r="B17" i="1"/>
  <c r="BE16" i="1"/>
  <c r="BC16" i="1"/>
  <c r="BA16" i="1"/>
  <c r="B16" i="1"/>
  <c r="BE15" i="1"/>
  <c r="BC15" i="1"/>
  <c r="BA15" i="1"/>
  <c r="B15" i="1"/>
  <c r="BE14" i="1"/>
  <c r="BC14" i="1"/>
  <c r="BA14" i="1"/>
  <c r="B14" i="1"/>
  <c r="BE13" i="1"/>
  <c r="BC13" i="1"/>
  <c r="BA13" i="1"/>
  <c r="B13" i="1"/>
  <c r="BE12" i="1"/>
  <c r="BC12" i="1"/>
  <c r="BA12" i="1"/>
  <c r="B12" i="1"/>
  <c r="BE11" i="1"/>
  <c r="BC11" i="1"/>
  <c r="BA11" i="1"/>
  <c r="B11" i="1"/>
  <c r="M10" i="1"/>
  <c r="L10" i="1"/>
  <c r="K10" i="1"/>
  <c r="J10" i="1"/>
  <c r="I10" i="1"/>
  <c r="H10" i="1"/>
  <c r="G10" i="1"/>
  <c r="F10" i="1"/>
  <c r="E10" i="1"/>
  <c r="D10" i="1"/>
  <c r="C10" i="1"/>
  <c r="A5" i="1"/>
  <c r="A4" i="1"/>
  <c r="A3" i="1"/>
  <c r="A2" i="1"/>
  <c r="BD200" i="3" l="1"/>
  <c r="N10" i="3"/>
  <c r="N12" i="1"/>
  <c r="N15" i="1"/>
  <c r="N26" i="1"/>
  <c r="B10" i="1"/>
  <c r="BE46" i="1"/>
  <c r="BA46" i="1"/>
  <c r="N46" i="1" s="1"/>
  <c r="BD46" i="1"/>
  <c r="BC46" i="1"/>
  <c r="BF49" i="1"/>
  <c r="BB49" i="1"/>
  <c r="BE49" i="1"/>
  <c r="BA49" i="1"/>
  <c r="BD49" i="1"/>
  <c r="BF50" i="1"/>
  <c r="BB50" i="1"/>
  <c r="BE50" i="1"/>
  <c r="BA50" i="1"/>
  <c r="N50" i="1" s="1"/>
  <c r="BD50" i="1"/>
  <c r="BC50" i="1"/>
  <c r="BD11" i="1"/>
  <c r="BF11" i="1"/>
  <c r="BB11" i="1"/>
  <c r="BD12" i="1"/>
  <c r="BF12" i="1"/>
  <c r="BB12" i="1"/>
  <c r="BD13" i="1"/>
  <c r="BF13" i="1"/>
  <c r="BB13" i="1"/>
  <c r="BD14" i="1"/>
  <c r="BF14" i="1"/>
  <c r="BB14" i="1"/>
  <c r="N14" i="1" s="1"/>
  <c r="BD15" i="1"/>
  <c r="BF15" i="1"/>
  <c r="BB15" i="1"/>
  <c r="BD16" i="1"/>
  <c r="BF16" i="1"/>
  <c r="BB16" i="1"/>
  <c r="BD17" i="1"/>
  <c r="BF17" i="1"/>
  <c r="BB17" i="1"/>
  <c r="N17" i="1" s="1"/>
  <c r="BD18" i="1"/>
  <c r="BF18" i="1"/>
  <c r="BB18" i="1"/>
  <c r="N18" i="1" s="1"/>
  <c r="BD19" i="1"/>
  <c r="BF19" i="1"/>
  <c r="BB19" i="1"/>
  <c r="N19" i="1" s="1"/>
  <c r="BD20" i="1"/>
  <c r="BF20" i="1"/>
  <c r="BB20" i="1"/>
  <c r="BD21" i="1"/>
  <c r="BF21" i="1"/>
  <c r="BB21" i="1"/>
  <c r="N21" i="1" s="1"/>
  <c r="BD25" i="1"/>
  <c r="BF25" i="1"/>
  <c r="BB25" i="1"/>
  <c r="BD26" i="1"/>
  <c r="BF26" i="1"/>
  <c r="BB26" i="1"/>
  <c r="BD27" i="1"/>
  <c r="BF27" i="1"/>
  <c r="BB27" i="1"/>
  <c r="BD28" i="1"/>
  <c r="BF28" i="1"/>
  <c r="BB28" i="1"/>
  <c r="N28" i="1" s="1"/>
  <c r="BD29" i="1"/>
  <c r="BF29" i="1"/>
  <c r="BB29" i="1"/>
  <c r="N29" i="1" s="1"/>
  <c r="BD30" i="1"/>
  <c r="BF30" i="1"/>
  <c r="BB30" i="1"/>
  <c r="BD31" i="1"/>
  <c r="BC31" i="1"/>
  <c r="N31" i="1" s="1"/>
  <c r="BF31" i="1"/>
  <c r="BB31" i="1"/>
  <c r="N36" i="1"/>
  <c r="BB46" i="1"/>
  <c r="BF51" i="1"/>
  <c r="BB51" i="1"/>
  <c r="BE51" i="1"/>
  <c r="BA51" i="1"/>
  <c r="BD51" i="1"/>
  <c r="N11" i="1"/>
  <c r="N13" i="1"/>
  <c r="N16" i="1"/>
  <c r="N20" i="1"/>
  <c r="N25" i="1"/>
  <c r="N27" i="1"/>
  <c r="N30" i="1"/>
  <c r="BB32" i="1"/>
  <c r="N32" i="1" s="1"/>
  <c r="BF32" i="1"/>
  <c r="BB33" i="1"/>
  <c r="N33" i="1" s="1"/>
  <c r="BF33" i="1"/>
  <c r="BB34" i="1"/>
  <c r="N34" i="1" s="1"/>
  <c r="BF34" i="1"/>
  <c r="BB35" i="1"/>
  <c r="BF35" i="1"/>
  <c r="BB36" i="1"/>
  <c r="BF36" i="1"/>
  <c r="BB37" i="1"/>
  <c r="BF37" i="1"/>
  <c r="BC47" i="1"/>
  <c r="BC48" i="1"/>
  <c r="BC32" i="1"/>
  <c r="BC33" i="1"/>
  <c r="BC34" i="1"/>
  <c r="BC35" i="1"/>
  <c r="N35" i="1" s="1"/>
  <c r="BC36" i="1"/>
  <c r="BC37" i="1"/>
  <c r="N37" i="1" s="1"/>
  <c r="BA47" i="1"/>
  <c r="N47" i="1" s="1"/>
  <c r="BA48" i="1"/>
  <c r="N48" i="1" s="1"/>
  <c r="N51" i="1" l="1"/>
  <c r="BD10" i="1"/>
  <c r="A200" i="1"/>
  <c r="BF10" i="1"/>
  <c r="BB10" i="1"/>
  <c r="BE10" i="1"/>
  <c r="BC10" i="1"/>
  <c r="BA10" i="1"/>
  <c r="N10" i="1" s="1"/>
  <c r="N49" i="1"/>
  <c r="BD200" i="1" l="1"/>
</calcChain>
</file>

<file path=xl/sharedStrings.xml><?xml version="1.0" encoding="utf-8"?>
<sst xmlns="http://schemas.openxmlformats.org/spreadsheetml/2006/main" count="3319" uniqueCount="77">
  <si>
    <t>SERVICIO DE SALUD</t>
  </si>
  <si>
    <t>REM-A04.   CONSULTAS</t>
  </si>
  <si>
    <t xml:space="preserve">SECCIÓN A: CONSULTAS MÉDICAS </t>
  </si>
  <si>
    <t>TIPO DE CONSULTA</t>
  </si>
  <si>
    <t xml:space="preserve">TOTAL      </t>
  </si>
  <si>
    <t>POR DE EDAD (en años)</t>
  </si>
  <si>
    <t>POR SEXO</t>
  </si>
  <si>
    <t>A BENEFICIA-RIOS</t>
  </si>
  <si>
    <t>Menor 
de 1 año</t>
  </si>
  <si>
    <t>1 a 4 años</t>
  </si>
  <si>
    <t>5 a 9 años</t>
  </si>
  <si>
    <t>10 a 14 años</t>
  </si>
  <si>
    <t>15 a 19 años</t>
  </si>
  <si>
    <t>20 a 24 años</t>
  </si>
  <si>
    <t>25 a 64 años</t>
  </si>
  <si>
    <t>65 y más</t>
  </si>
  <si>
    <t>Hombres</t>
  </si>
  <si>
    <t>Mujeres</t>
  </si>
  <si>
    <t>TOTAL</t>
  </si>
  <si>
    <t>IRA ALTA</t>
  </si>
  <si>
    <t>SINDROME BRONQUIAL OBSTRUCTIVO</t>
  </si>
  <si>
    <t>NEUMONÍA</t>
  </si>
  <si>
    <t>ASMA</t>
  </si>
  <si>
    <t>ENFERMEDAD PULMONAR OBSTRUCTIVA CRÓNICA</t>
  </si>
  <si>
    <t>OTRAS RESPIRATORIAS</t>
  </si>
  <si>
    <t>OBSTETRICA</t>
  </si>
  <si>
    <t>GINECOLOGICA</t>
  </si>
  <si>
    <t>INFECCIÓN TRANSMISIÓN SEXUAL</t>
  </si>
  <si>
    <t>VIH-SIDA</t>
  </si>
  <si>
    <t>OTRAS MORBILIDADES</t>
  </si>
  <si>
    <t xml:space="preserve">SECCIÓN B: CONSULTAS DE PROFESIONALES NO MÉDICOS </t>
  </si>
  <si>
    <t>PROFESIONAL</t>
  </si>
  <si>
    <t>ENFERMERA /O</t>
  </si>
  <si>
    <t>MATRONA /ÓN (Morb.Ginecológica)</t>
  </si>
  <si>
    <t>MATRONA /ÓN (ITS)</t>
  </si>
  <si>
    <t>MATRONA /ÓN (otras consultas)</t>
  </si>
  <si>
    <t>NUTRICIONISTA</t>
  </si>
  <si>
    <t>PSICÓLOGO/A</t>
  </si>
  <si>
    <t>FONOAUDIÓLOGO</t>
  </si>
  <si>
    <t>KINESIÓLOGO (excluye REM 23- REM 28)</t>
  </si>
  <si>
    <t>TERAPEUTA OCUPACIONAL</t>
  </si>
  <si>
    <t>TECNÓLOGO MÉDICO (excluye UAPO)</t>
  </si>
  <si>
    <t>TECNÓLOGO MÉDICO POR VICIO DE REFRACCIÓN (UAPO)</t>
  </si>
  <si>
    <t>TECNÓLOGO MÉDICO OTRAS CONSULTAS (UAPO)</t>
  </si>
  <si>
    <t>ASISTENTE SOCIAL</t>
  </si>
  <si>
    <t>SECCIÓN C: CONSULTAS ANTICONCEPCIÓN DE EMERGENCIA (Incluidas en Sección A y B, respectivamente.)</t>
  </si>
  <si>
    <t>Con entrega anticoncepción emergencia</t>
  </si>
  <si>
    <t>Sin  entrega anticoncepción emergencia</t>
  </si>
  <si>
    <t>25 y más años</t>
  </si>
  <si>
    <t>MÉDICO</t>
  </si>
  <si>
    <t>MATRONA /ÓN</t>
  </si>
  <si>
    <t>SECCIÓN D: CONSULTAS EN EXTENSIÓN HORARIA SEGÚN JORNADA (Incluidas en las consultas de morbilidad de sección A y B)</t>
  </si>
  <si>
    <t>TIPO JORNADA</t>
  </si>
  <si>
    <t>EXTENSIÓN HORARIA VESPERTINA</t>
  </si>
  <si>
    <t>OTROS PROFESIONALES</t>
  </si>
  <si>
    <t>SÁBADO, DOMINGO o FESTIVO</t>
  </si>
  <si>
    <t>SECCIÓN E: CONSULTAS DE MORBILIDAD SOLICITADAS Y RECHAZADAS DENTRO DE LAS 48 HORAS DE SOLICITADA LA ATENCIÓN</t>
  </si>
  <si>
    <t>MENOR 5 AÑOS</t>
  </si>
  <si>
    <t>65 Y MÁS AÑOS</t>
  </si>
  <si>
    <t>TOTAL
ATENCIÓN
SOLICITADA</t>
  </si>
  <si>
    <t>RECHAZOS</t>
  </si>
  <si>
    <t>HORARIO NORMAL Y EXTENSIÓN HORARIA (Vespertina, Sábado, Domingo o Festivos)</t>
  </si>
  <si>
    <t>SECCIÓN F: CONSULTA MÉDICA ABREVIADA</t>
  </si>
  <si>
    <t>SECCIÓN G: ATENCIONES REALIZADAS POR AGENTES DE MEDICINA INDIGENA EN EL ESTABLECIMIENTO</t>
  </si>
  <si>
    <t>COMPONENTE</t>
  </si>
  <si>
    <t>PUEBLOS ORIGINARIOS</t>
  </si>
  <si>
    <t>PUEBLOS NO ORIGINARIOS</t>
  </si>
  <si>
    <t>ATENCIONES POR AGENTE MEDICINA INDIGENA</t>
  </si>
  <si>
    <t>COMUNA:  - (  )</t>
  </si>
  <si>
    <t>ESTABLECIMIENTO:  - (  )</t>
  </si>
  <si>
    <t>MES:  - (  )</t>
  </si>
  <si>
    <t>AÑO: 2013</t>
  </si>
  <si>
    <t xml:space="preserve"> </t>
  </si>
  <si>
    <t/>
  </si>
  <si>
    <t>COMUNA: LINARES - ( 07401 )</t>
  </si>
  <si>
    <t>ESTABLECIMIENTO: HOSPITAL LINARES - ( 16108 )</t>
  </si>
  <si>
    <t>MES: FEBRERO - ( 02 )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</si>
</sst>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color indexed="10"/>
      <name val="Verdana"/>
      <family val="2"/>
    </font>
    <font>
      <sz val="8"/>
      <color indexed="10"/>
      <name val="Verdana"/>
      <family val="2"/>
    </font>
    <font>
      <sz val="9"/>
      <color indexed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10" fillId="8" borderId="9" applyBorder="0">
      <protection locked="0"/>
    </xf>
    <xf numFmtId="0" fontId="10" fillId="8" borderId="9" applyBorder="0">
      <protection locked="0"/>
    </xf>
    <xf numFmtId="165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</cellStyleXfs>
  <cellXfs count="411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1" fillId="2" borderId="0" xfId="0" applyFont="1" applyFill="1" applyProtection="1"/>
    <xf numFmtId="0" fontId="2" fillId="0" borderId="0" xfId="0" applyNumberFormat="1" applyFont="1" applyFill="1" applyBorder="1" applyAlignment="1" applyProtection="1"/>
    <xf numFmtId="0" fontId="2" fillId="0" borderId="0" xfId="0" applyFont="1" applyFill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/>
    </xf>
    <xf numFmtId="3" fontId="2" fillId="2" borderId="9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2" borderId="14" xfId="0" applyNumberFormat="1" applyFont="1" applyFill="1" applyBorder="1" applyAlignment="1" applyProtection="1"/>
    <xf numFmtId="0" fontId="7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2" fillId="3" borderId="0" xfId="0" applyFont="1" applyFill="1" applyProtection="1"/>
    <xf numFmtId="0" fontId="2" fillId="3" borderId="0" xfId="0" applyFont="1" applyFill="1" applyAlignment="1" applyProtection="1">
      <alignment wrapText="1"/>
    </xf>
    <xf numFmtId="0" fontId="2" fillId="4" borderId="0" xfId="0" applyFont="1" applyFill="1" applyProtection="1"/>
    <xf numFmtId="0" fontId="2" fillId="0" borderId="15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3" fontId="2" fillId="2" borderId="22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5" borderId="26" xfId="0" applyNumberFormat="1" applyFont="1" applyFill="1" applyBorder="1" applyAlignment="1" applyProtection="1">
      <alignment wrapText="1"/>
      <protection locked="0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20" xfId="0" applyNumberFormat="1" applyFont="1" applyFill="1" applyBorder="1" applyAlignment="1" applyProtection="1">
      <alignment horizontal="left"/>
    </xf>
    <xf numFmtId="0" fontId="2" fillId="0" borderId="27" xfId="0" applyNumberFormat="1" applyFont="1" applyFill="1" applyBorder="1" applyAlignment="1" applyProtection="1">
      <alignment horizontal="left"/>
    </xf>
    <xf numFmtId="3" fontId="2" fillId="2" borderId="27" xfId="0" applyNumberFormat="1" applyFont="1" applyFill="1" applyBorder="1" applyAlignment="1" applyProtection="1"/>
    <xf numFmtId="3" fontId="2" fillId="6" borderId="28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5" borderId="29" xfId="0" applyNumberFormat="1" applyFont="1" applyFill="1" applyBorder="1" applyAlignment="1" applyProtection="1">
      <protection locked="0"/>
    </xf>
    <xf numFmtId="3" fontId="2" fillId="6" borderId="1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5" borderId="30" xfId="0" applyNumberFormat="1" applyFont="1" applyFill="1" applyBorder="1" applyAlignment="1" applyProtection="1"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5" borderId="28" xfId="0" applyNumberFormat="1" applyFont="1" applyFill="1" applyBorder="1" applyAlignment="1" applyProtection="1">
      <protection locked="0"/>
    </xf>
    <xf numFmtId="0" fontId="2" fillId="0" borderId="32" xfId="0" applyFont="1" applyFill="1" applyBorder="1" applyAlignment="1" applyProtection="1">
      <alignment vertical="center" wrapText="1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wrapText="1"/>
    </xf>
    <xf numFmtId="0" fontId="2" fillId="0" borderId="16" xfId="0" applyFont="1" applyBorder="1" applyAlignment="1" applyProtection="1"/>
    <xf numFmtId="3" fontId="2" fillId="5" borderId="16" xfId="0" applyNumberFormat="1" applyFont="1" applyFill="1" applyBorder="1" applyAlignment="1" applyProtection="1">
      <alignment wrapText="1"/>
      <protection locked="0"/>
    </xf>
    <xf numFmtId="0" fontId="2" fillId="0" borderId="14" xfId="0" applyFont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0" fontId="2" fillId="0" borderId="22" xfId="0" applyFont="1" applyBorder="1" applyAlignment="1" applyProtection="1"/>
    <xf numFmtId="0" fontId="2" fillId="0" borderId="32" xfId="0" applyNumberFormat="1" applyFont="1" applyFill="1" applyBorder="1" applyAlignment="1" applyProtection="1">
      <alignment horizontal="left"/>
    </xf>
    <xf numFmtId="3" fontId="2" fillId="5" borderId="32" xfId="0" applyNumberFormat="1" applyFont="1" applyFill="1" applyBorder="1" applyAlignment="1" applyProtection="1">
      <alignment wrapText="1"/>
      <protection locked="0"/>
    </xf>
    <xf numFmtId="0" fontId="5" fillId="0" borderId="0" xfId="0" applyFont="1" applyProtection="1"/>
    <xf numFmtId="0" fontId="2" fillId="2" borderId="0" xfId="0" applyFont="1" applyFill="1" applyBorder="1" applyAlignment="1" applyProtection="1">
      <alignment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vertical="center" wrapText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5" fillId="0" borderId="37" xfId="0" applyFont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3" fontId="2" fillId="0" borderId="14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2" fillId="0" borderId="20" xfId="0" applyFont="1" applyFill="1" applyBorder="1" applyAlignment="1" applyProtection="1">
      <alignment horizontal="left" vertical="center"/>
    </xf>
    <xf numFmtId="3" fontId="2" fillId="5" borderId="40" xfId="0" applyNumberFormat="1" applyFont="1" applyFill="1" applyBorder="1" applyAlignment="1" applyProtection="1">
      <protection locked="0"/>
    </xf>
    <xf numFmtId="3" fontId="2" fillId="5" borderId="14" xfId="0" applyNumberFormat="1" applyFont="1" applyFill="1" applyBorder="1" applyAlignment="1" applyProtection="1">
      <protection locked="0"/>
    </xf>
    <xf numFmtId="0" fontId="2" fillId="0" borderId="41" xfId="0" applyFont="1" applyFill="1" applyBorder="1" applyAlignment="1" applyProtection="1">
      <alignment horizontal="left" vertical="center"/>
    </xf>
    <xf numFmtId="3" fontId="2" fillId="0" borderId="27" xfId="0" applyNumberFormat="1" applyFont="1" applyFill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3" fontId="2" fillId="0" borderId="32" xfId="0" applyNumberFormat="1" applyFont="1" applyFill="1" applyBorder="1" applyAlignment="1" applyProtection="1"/>
    <xf numFmtId="3" fontId="2" fillId="5" borderId="44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0" fontId="5" fillId="0" borderId="45" xfId="0" applyFont="1" applyFill="1" applyBorder="1" applyAlignment="1" applyProtection="1"/>
    <xf numFmtId="0" fontId="5" fillId="0" borderId="45" xfId="0" applyFont="1" applyFill="1" applyBorder="1" applyAlignment="1" applyProtection="1">
      <alignment wrapText="1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0" fontId="8" fillId="2" borderId="0" xfId="0" applyFont="1" applyFill="1" applyAlignment="1" applyProtection="1">
      <alignment vertical="center"/>
    </xf>
    <xf numFmtId="0" fontId="2" fillId="3" borderId="0" xfId="0" applyNumberFormat="1" applyFont="1" applyFill="1" applyBorder="1" applyAlignment="1" applyProtection="1"/>
    <xf numFmtId="0" fontId="5" fillId="2" borderId="45" xfId="0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3" fontId="2" fillId="5" borderId="9" xfId="0" applyNumberFormat="1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/>
    <xf numFmtId="0" fontId="2" fillId="0" borderId="9" xfId="0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2" borderId="0" xfId="0" applyNumberFormat="1" applyFont="1" applyFill="1" applyBorder="1" applyAlignment="1" applyProtection="1">
      <protection hidden="1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horizontal="left"/>
    </xf>
    <xf numFmtId="0" fontId="5" fillId="0" borderId="0" xfId="0" applyFont="1" applyProtection="1"/>
    <xf numFmtId="0" fontId="2" fillId="0" borderId="0" xfId="0" applyFont="1" applyFill="1" applyProtection="1"/>
    <xf numFmtId="0" fontId="2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/>
    </xf>
    <xf numFmtId="0" fontId="2" fillId="3" borderId="0" xfId="0" applyFont="1" applyFill="1" applyAlignment="1" applyProtection="1">
      <alignment wrapText="1"/>
    </xf>
    <xf numFmtId="0" fontId="2" fillId="0" borderId="15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/>
    <xf numFmtId="0" fontId="2" fillId="0" borderId="20" xfId="0" applyNumberFormat="1" applyFont="1" applyFill="1" applyBorder="1" applyAlignment="1" applyProtection="1">
      <alignment horizontal="left" vertical="center"/>
    </xf>
    <xf numFmtId="0" fontId="2" fillId="0" borderId="22" xfId="0" applyNumberFormat="1" applyFont="1" applyFill="1" applyBorder="1" applyAlignment="1" applyProtection="1">
      <alignment vertical="center" wrapText="1"/>
    </xf>
    <xf numFmtId="0" fontId="2" fillId="0" borderId="27" xfId="0" applyNumberFormat="1" applyFont="1" applyFill="1" applyBorder="1" applyAlignment="1" applyProtection="1">
      <alignment horizontal="left"/>
    </xf>
    <xf numFmtId="0" fontId="2" fillId="0" borderId="32" xfId="0" applyFont="1" applyFill="1" applyBorder="1" applyAlignment="1" applyProtection="1">
      <alignment vertical="center" wrapText="1"/>
    </xf>
    <xf numFmtId="0" fontId="2" fillId="0" borderId="14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1" fillId="0" borderId="38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vertical="center"/>
    </xf>
    <xf numFmtId="41" fontId="2" fillId="2" borderId="0" xfId="0" applyNumberFormat="1" applyFont="1" applyFill="1" applyBorder="1" applyAlignment="1" applyProtection="1"/>
    <xf numFmtId="41" fontId="2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0" fontId="2" fillId="3" borderId="0" xfId="0" applyNumberFormat="1" applyFont="1" applyFill="1" applyBorder="1" applyAlignment="1" applyProtection="1"/>
    <xf numFmtId="41" fontId="5" fillId="2" borderId="0" xfId="0" applyNumberFormat="1" applyFont="1" applyFill="1" applyBorder="1" applyAlignment="1" applyProtection="1">
      <alignment wrapText="1"/>
    </xf>
    <xf numFmtId="0" fontId="5" fillId="2" borderId="0" xfId="0" applyFont="1" applyFill="1" applyBorder="1" applyAlignment="1" applyProtection="1"/>
    <xf numFmtId="41" fontId="5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horizontal="center" wrapText="1"/>
    </xf>
    <xf numFmtId="164" fontId="2" fillId="2" borderId="0" xfId="0" applyNumberFormat="1" applyFont="1" applyFill="1" applyBorder="1" applyAlignment="1" applyProtection="1">
      <alignment horizontal="right" wrapText="1"/>
    </xf>
    <xf numFmtId="41" fontId="2" fillId="2" borderId="0" xfId="0" applyNumberFormat="1" applyFont="1" applyFill="1" applyBorder="1" applyAlignment="1" applyProtection="1">
      <alignment wrapText="1"/>
    </xf>
    <xf numFmtId="41" fontId="1" fillId="2" borderId="0" xfId="0" applyNumberFormat="1" applyFont="1" applyFill="1" applyBorder="1" applyAlignment="1" applyProtection="1"/>
    <xf numFmtId="0" fontId="2" fillId="0" borderId="9" xfId="0" applyFont="1" applyFill="1" applyBorder="1" applyAlignment="1" applyProtection="1">
      <alignment vertical="center" wrapText="1"/>
    </xf>
    <xf numFmtId="0" fontId="2" fillId="2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>
      <protection hidden="1"/>
    </xf>
    <xf numFmtId="41" fontId="1" fillId="2" borderId="0" xfId="0" applyNumberFormat="1" applyFont="1" applyFill="1" applyBorder="1" applyAlignment="1" applyProtection="1">
      <alignment horizontal="right"/>
    </xf>
    <xf numFmtId="0" fontId="1" fillId="2" borderId="0" xfId="0" applyFont="1" applyFill="1" applyProtection="1"/>
    <xf numFmtId="0" fontId="2" fillId="3" borderId="0" xfId="0" applyFont="1" applyFill="1" applyProtection="1"/>
    <xf numFmtId="0" fontId="2" fillId="0" borderId="20" xfId="0" applyNumberFormat="1" applyFont="1" applyFill="1" applyBorder="1" applyAlignment="1" applyProtection="1">
      <alignment horizontal="left"/>
    </xf>
    <xf numFmtId="0" fontId="2" fillId="0" borderId="14" xfId="0" applyFont="1" applyBorder="1" applyAlignment="1" applyProtection="1"/>
    <xf numFmtId="0" fontId="2" fillId="0" borderId="16" xfId="0" applyFont="1" applyBorder="1" applyAlignment="1" applyProtection="1"/>
    <xf numFmtId="0" fontId="2" fillId="0" borderId="22" xfId="0" applyFont="1" applyBorder="1" applyAlignment="1" applyProtection="1"/>
    <xf numFmtId="0" fontId="5" fillId="0" borderId="45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0" borderId="37" xfId="0" applyFont="1" applyBorder="1" applyAlignment="1" applyProtection="1"/>
    <xf numFmtId="0" fontId="5" fillId="0" borderId="45" xfId="0" applyFont="1" applyFill="1" applyBorder="1" applyAlignment="1" applyProtection="1"/>
    <xf numFmtId="0" fontId="5" fillId="2" borderId="45" xfId="0" applyFont="1" applyFill="1" applyBorder="1" applyAlignment="1" applyProtection="1"/>
    <xf numFmtId="0" fontId="5" fillId="0" borderId="0" xfId="0" applyFont="1" applyFill="1" applyBorder="1" applyAlignment="1" applyProtection="1"/>
    <xf numFmtId="3" fontId="2" fillId="5" borderId="14" xfId="0" applyNumberFormat="1" applyFont="1" applyFill="1" applyBorder="1" applyAlignment="1" applyProtection="1">
      <alignment wrapText="1"/>
      <protection locked="0"/>
    </xf>
    <xf numFmtId="3" fontId="2" fillId="5" borderId="32" xfId="0" applyNumberFormat="1" applyFont="1" applyFill="1" applyBorder="1" applyAlignment="1" applyProtection="1">
      <alignment wrapText="1"/>
      <protection locked="0"/>
    </xf>
    <xf numFmtId="3" fontId="2" fillId="5" borderId="14" xfId="0" applyNumberFormat="1" applyFont="1" applyFill="1" applyBorder="1" applyAlignment="1" applyProtection="1">
      <protection locked="0"/>
    </xf>
    <xf numFmtId="3" fontId="2" fillId="5" borderId="27" xfId="0" applyNumberFormat="1" applyFont="1" applyFill="1" applyBorder="1" applyAlignment="1" applyProtection="1">
      <protection locked="0"/>
    </xf>
    <xf numFmtId="3" fontId="2" fillId="5" borderId="32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30" xfId="0" applyNumberFormat="1" applyFont="1" applyFill="1" applyBorder="1" applyAlignment="1" applyProtection="1">
      <protection locked="0"/>
    </xf>
    <xf numFmtId="3" fontId="2" fillId="2" borderId="14" xfId="0" applyNumberFormat="1" applyFont="1" applyFill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2" borderId="32" xfId="0" applyNumberFormat="1" applyFont="1" applyFill="1" applyBorder="1" applyAlignment="1" applyProtection="1"/>
    <xf numFmtId="3" fontId="2" fillId="5" borderId="33" xfId="0" applyNumberFormat="1" applyFont="1" applyFill="1" applyBorder="1" applyAlignment="1" applyProtection="1">
      <protection locked="0"/>
    </xf>
    <xf numFmtId="3" fontId="2" fillId="5" borderId="34" xfId="0" applyNumberFormat="1" applyFont="1" applyFill="1" applyBorder="1" applyAlignment="1" applyProtection="1">
      <protection locked="0"/>
    </xf>
    <xf numFmtId="3" fontId="2" fillId="5" borderId="44" xfId="0" applyNumberFormat="1" applyFont="1" applyFill="1" applyBorder="1" applyAlignment="1" applyProtection="1">
      <protection locked="0"/>
    </xf>
    <xf numFmtId="3" fontId="2" fillId="5" borderId="35" xfId="0" applyNumberFormat="1" applyFont="1" applyFill="1" applyBorder="1" applyAlignment="1" applyProtection="1">
      <protection locked="0"/>
    </xf>
    <xf numFmtId="3" fontId="2" fillId="2" borderId="9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2" fillId="0" borderId="32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2" fillId="6" borderId="12" xfId="0" applyNumberFormat="1" applyFont="1" applyFill="1" applyBorder="1" applyAlignment="1" applyProtection="1"/>
    <xf numFmtId="3" fontId="2" fillId="5" borderId="17" xfId="0" applyNumberFormat="1" applyFont="1" applyFill="1" applyBorder="1" applyAlignment="1" applyProtection="1">
      <protection locked="0"/>
    </xf>
    <xf numFmtId="3" fontId="2" fillId="5" borderId="18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5" borderId="42" xfId="0" applyNumberFormat="1" applyFont="1" applyFill="1" applyBorder="1" applyAlignment="1" applyProtection="1">
      <protection locked="0"/>
    </xf>
    <xf numFmtId="3" fontId="2" fillId="5" borderId="13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5" borderId="24" xfId="0" applyNumberFormat="1" applyFont="1" applyFill="1" applyBorder="1" applyAlignment="1" applyProtection="1">
      <protection locked="0"/>
    </xf>
    <xf numFmtId="3" fontId="2" fillId="5" borderId="25" xfId="0" applyNumberFormat="1" applyFont="1" applyFill="1" applyBorder="1" applyAlignment="1" applyProtection="1">
      <protection locked="0"/>
    </xf>
    <xf numFmtId="3" fontId="2" fillId="2" borderId="22" xfId="0" applyNumberFormat="1" applyFont="1" applyFill="1" applyBorder="1" applyAlignment="1" applyProtection="1"/>
    <xf numFmtId="3" fontId="2" fillId="2" borderId="27" xfId="0" applyNumberFormat="1" applyFont="1" applyFill="1" applyBorder="1" applyAlignment="1" applyProtection="1"/>
    <xf numFmtId="3" fontId="2" fillId="2" borderId="16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alignment wrapText="1"/>
      <protection locked="0"/>
    </xf>
    <xf numFmtId="3" fontId="2" fillId="5" borderId="21" xfId="0" applyNumberFormat="1" applyFont="1" applyFill="1" applyBorder="1" applyAlignment="1" applyProtection="1">
      <alignment wrapText="1"/>
      <protection locked="0"/>
    </xf>
    <xf numFmtId="3" fontId="2" fillId="5" borderId="36" xfId="0" applyNumberFormat="1" applyFont="1" applyFill="1" applyBorder="1" applyAlignment="1" applyProtection="1">
      <alignment wrapText="1"/>
      <protection locked="0"/>
    </xf>
    <xf numFmtId="3" fontId="2" fillId="5" borderId="9" xfId="0" applyNumberFormat="1" applyFont="1" applyFill="1" applyBorder="1" applyAlignment="1" applyProtection="1">
      <alignment wrapText="1"/>
      <protection locked="0"/>
    </xf>
    <xf numFmtId="3" fontId="2" fillId="5" borderId="16" xfId="0" applyNumberFormat="1" applyFont="1" applyFill="1" applyBorder="1" applyAlignment="1" applyProtection="1">
      <alignment wrapText="1"/>
      <protection locked="0"/>
    </xf>
    <xf numFmtId="3" fontId="2" fillId="5" borderId="6" xfId="0" applyNumberFormat="1" applyFont="1" applyFill="1" applyBorder="1" applyAlignment="1" applyProtection="1">
      <protection locked="0"/>
    </xf>
    <xf numFmtId="3" fontId="2" fillId="5" borderId="8" xfId="0" applyNumberFormat="1" applyFont="1" applyFill="1" applyBorder="1" applyAlignment="1" applyProtection="1">
      <protection locked="0"/>
    </xf>
    <xf numFmtId="3" fontId="2" fillId="6" borderId="29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2" fillId="5" borderId="26" xfId="0" applyNumberFormat="1" applyFont="1" applyFill="1" applyBorder="1" applyAlignment="1" applyProtection="1">
      <alignment wrapText="1"/>
      <protection locked="0"/>
    </xf>
    <xf numFmtId="3" fontId="2" fillId="5" borderId="31" xfId="0" applyNumberFormat="1" applyFont="1" applyFill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2" borderId="13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6" fillId="2" borderId="0" xfId="0" applyFont="1" applyFill="1" applyProtection="1"/>
    <xf numFmtId="0" fontId="2" fillId="4" borderId="0" xfId="0" applyFont="1" applyFill="1" applyProtection="1"/>
    <xf numFmtId="0" fontId="2" fillId="7" borderId="0" xfId="0" applyNumberFormat="1" applyFont="1" applyFill="1" applyBorder="1" applyAlignment="1" applyProtection="1">
      <alignment horizontal="left"/>
    </xf>
    <xf numFmtId="0" fontId="2" fillId="7" borderId="0" xfId="0" applyNumberFormat="1" applyFont="1" applyFill="1" applyBorder="1" applyAlignment="1" applyProtection="1"/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E29" sqref="E29"/>
    </sheetView>
  </sheetViews>
  <sheetFormatPr baseColWidth="10" defaultRowHeight="15" x14ac:dyDescent="0.25"/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>
        <f>+'ENERO '!C11+FEBRERO!C11+MARZO!C11+'ABRIL '!C11+MAYO!C11+JUNIO!C11+JULIO!C11+AGOSTO!C11+SEPTIEMBRE!C11+'OCTUBRE '!C11+'NOVIEMBRE '!C11+'DICIEMBRE '!C11</f>
        <v>0</v>
      </c>
      <c r="D11" s="221">
        <f>+'ENERO '!D11+FEBRERO!D11+MARZO!D11+'ABRIL '!D11+MAYO!D11+JUNIO!D11+JULIO!D11+AGOSTO!D11+SEPTIEMBRE!D11+'OCTUBRE '!D11+'NOVIEMBRE '!D11+'DICIEMBRE '!D11</f>
        <v>0</v>
      </c>
      <c r="E11" s="221">
        <f>+'ENERO '!E11+FEBRERO!E11+MARZO!E11+'ABRIL '!E11+MAYO!E11+JUNIO!E11+JULIO!E11+AGOSTO!E11+SEPTIEMBRE!E11+'OCTUBRE '!E11+'NOVIEMBRE '!E11+'DICIEMBRE '!E11</f>
        <v>0</v>
      </c>
      <c r="F11" s="221">
        <f>+'ENERO '!F11+FEBRERO!F11+MARZO!F11+'ABRIL '!F11+MAYO!F11+JUNIO!F11+JULIO!F11+AGOSTO!F11+SEPTIEMBRE!F11+'OCTUBRE '!F11+'NOVIEMBRE '!F11+'DICIEMBRE '!F11</f>
        <v>0</v>
      </c>
      <c r="G11" s="221">
        <f>+'ENERO '!G11+FEBRERO!G11+MARZO!G11+'ABRIL '!G11+MAYO!G11+JUNIO!G11+JULIO!G11+AGOSTO!G11+SEPTIEMBRE!G11+'OCTUBRE '!G11+'NOVIEMBRE '!G11+'DICIEMBRE '!G11</f>
        <v>0</v>
      </c>
      <c r="H11" s="221">
        <f>+'ENERO '!H11+FEBRERO!H11+MARZO!H11+'ABRIL '!H11+MAYO!H11+JUNIO!H11+JULIO!H11+AGOSTO!H11+SEPTIEMBRE!H11+'OCTUBRE '!H11+'NOVIEMBRE '!H11+'DICIEMBRE '!H11</f>
        <v>0</v>
      </c>
      <c r="I11" s="221">
        <f>+'ENERO '!I11+FEBRERO!I11+MARZO!I11+'ABRIL '!I11+MAYO!I11+JUNIO!I11+JULIO!I11+AGOSTO!I11+SEPTIEMBRE!I11+'OCTUBRE '!I11+'NOVIEMBRE '!I11+'DICIEMBRE '!I11</f>
        <v>0</v>
      </c>
      <c r="J11" s="221">
        <f>+'ENERO '!J11+FEBRERO!J11+MARZO!J11+'ABRIL '!J11+MAYO!J11+JUNIO!J11+JULIO!J11+AGOSTO!J11+SEPTIEMBRE!J11+'OCTUBRE '!J11+'NOVIEMBRE '!J11+'DICIEMBRE '!J11</f>
        <v>0</v>
      </c>
      <c r="K11" s="221">
        <f>+'ENERO '!K11+FEBRERO!K11+MARZO!K11+'ABRIL '!K11+MAYO!K11+JUNIO!K11+JULIO!K11+AGOSTO!K11+SEPTIEMBRE!K11+'OCTUBRE '!K11+'NOVIEMBRE '!K11+'DICIEMBRE '!K11</f>
        <v>0</v>
      </c>
      <c r="L11" s="221">
        <f>+'ENERO '!L11+FEBRERO!L11+MARZO!L11+'ABRIL '!L11+MAYO!L11+JUNIO!L11+JULIO!L11+AGOSTO!L11+SEPTIEMBRE!L11+'OCTUBRE '!L11+'NOVIEMBRE '!L11+'DICIEMBRE '!L11</f>
        <v>0</v>
      </c>
      <c r="M11" s="221">
        <f>+'ENERO '!M11+FEBRERO!M11+MARZO!M11+'ABRIL '!M11+MAYO!M11+JUNIO!M11+JULIO!M11+AGOSTO!M11+SEPTIEMBRE!M11+'OCTUBRE '!M11+'NOVIEMBRE '!M11+'DICIEMBRE '!M11</f>
        <v>0</v>
      </c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21">
        <f>+'ENERO '!C12+FEBRERO!C12+MARZO!C12+'ABRIL '!C12+MAYO!C12+JUNIO!C12+JULIO!C12+AGOSTO!C12+SEPTIEMBRE!C12+'OCTUBRE '!C12+'NOVIEMBRE '!C12+'DICIEMBRE '!C12</f>
        <v>0</v>
      </c>
      <c r="D12" s="221">
        <f>+'ENERO '!D12+FEBRERO!D12+MARZO!D12+'ABRIL '!D12+MAYO!D12+JUNIO!D12+JULIO!D12+AGOSTO!D12+SEPTIEMBRE!D12+'OCTUBRE '!D12+'NOVIEMBRE '!D12+'DICIEMBRE '!D12</f>
        <v>0</v>
      </c>
      <c r="E12" s="221">
        <f>+'ENERO '!E12+FEBRERO!E12+MARZO!E12+'ABRIL '!E12+MAYO!E12+JUNIO!E12+JULIO!E12+AGOSTO!E12+SEPTIEMBRE!E12+'OCTUBRE '!E12+'NOVIEMBRE '!E12+'DICIEMBRE '!E12</f>
        <v>0</v>
      </c>
      <c r="F12" s="221">
        <f>+'ENERO '!F12+FEBRERO!F12+MARZO!F12+'ABRIL '!F12+MAYO!F12+JUNIO!F12+JULIO!F12+AGOSTO!F12+SEPTIEMBRE!F12+'OCTUBRE '!F12+'NOVIEMBRE '!F12+'DICIEMBRE '!F12</f>
        <v>0</v>
      </c>
      <c r="G12" s="221">
        <f>+'ENERO '!G12+FEBRERO!G12+MARZO!G12+'ABRIL '!G12+MAYO!G12+JUNIO!G12+JULIO!G12+AGOSTO!G12+SEPTIEMBRE!G12+'OCTUBRE '!G12+'NOVIEMBRE '!G12+'DICIEMBRE '!G12</f>
        <v>0</v>
      </c>
      <c r="H12" s="221">
        <f>+'ENERO '!H12+FEBRERO!H12+MARZO!H12+'ABRIL '!H12+MAYO!H12+JUNIO!H12+JULIO!H12+AGOSTO!H12+SEPTIEMBRE!H12+'OCTUBRE '!H12+'NOVIEMBRE '!H12+'DICIEMBRE '!H12</f>
        <v>0</v>
      </c>
      <c r="I12" s="221">
        <f>+'ENERO '!I12+FEBRERO!I12+MARZO!I12+'ABRIL '!I12+MAYO!I12+JUNIO!I12+JULIO!I12+AGOSTO!I12+SEPTIEMBRE!I12+'OCTUBRE '!I12+'NOVIEMBRE '!I12+'DICIEMBRE '!I12</f>
        <v>0</v>
      </c>
      <c r="J12" s="221">
        <f>+'ENERO '!J12+FEBRERO!J12+MARZO!J12+'ABRIL '!J12+MAYO!J12+JUNIO!J12+JULIO!J12+AGOSTO!J12+SEPTIEMBRE!J12+'OCTUBRE '!J12+'NOVIEMBRE '!J12+'DICIEMBRE '!J12</f>
        <v>0</v>
      </c>
      <c r="K12" s="221">
        <f>+'ENERO '!K12+FEBRERO!K12+MARZO!K12+'ABRIL '!K12+MAYO!K12+JUNIO!K12+JULIO!K12+AGOSTO!K12+SEPTIEMBRE!K12+'OCTUBRE '!K12+'NOVIEMBRE '!K12+'DICIEMBRE '!K12</f>
        <v>0</v>
      </c>
      <c r="L12" s="221">
        <f>+'ENERO '!L12+FEBRERO!L12+MARZO!L12+'ABRIL '!L12+MAYO!L12+JUNIO!L12+JULIO!L12+AGOSTO!L12+SEPTIEMBRE!L12+'OCTUBRE '!L12+'NOVIEMBRE '!L12+'DICIEMBRE '!L12</f>
        <v>0</v>
      </c>
      <c r="M12" s="221">
        <f>+'ENERO '!M12+FEBRERO!M12+MARZO!M12+'ABRIL '!M12+MAYO!M12+JUNIO!M12+JULIO!M12+AGOSTO!M12+SEPTIEMBRE!M12+'OCTUBRE '!M12+'NOVIEMBRE '!M12+'DICIEMBRE '!M12</f>
        <v>0</v>
      </c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21">
        <f>+'ENERO '!C13+FEBRERO!C13+MARZO!C13+'ABRIL '!C13+MAYO!C13+JUNIO!C13+JULIO!C13+AGOSTO!C13+SEPTIEMBRE!C13+'OCTUBRE '!C13+'NOVIEMBRE '!C13+'DICIEMBRE '!C13</f>
        <v>0</v>
      </c>
      <c r="D13" s="221">
        <f>+'ENERO '!D13+FEBRERO!D13+MARZO!D13+'ABRIL '!D13+MAYO!D13+JUNIO!D13+JULIO!D13+AGOSTO!D13+SEPTIEMBRE!D13+'OCTUBRE '!D13+'NOVIEMBRE '!D13+'DICIEMBRE '!D13</f>
        <v>0</v>
      </c>
      <c r="E13" s="221">
        <f>+'ENERO '!E13+FEBRERO!E13+MARZO!E13+'ABRIL '!E13+MAYO!E13+JUNIO!E13+JULIO!E13+AGOSTO!E13+SEPTIEMBRE!E13+'OCTUBRE '!E13+'NOVIEMBRE '!E13+'DICIEMBRE '!E13</f>
        <v>0</v>
      </c>
      <c r="F13" s="221">
        <f>+'ENERO '!F13+FEBRERO!F13+MARZO!F13+'ABRIL '!F13+MAYO!F13+JUNIO!F13+JULIO!F13+AGOSTO!F13+SEPTIEMBRE!F13+'OCTUBRE '!F13+'NOVIEMBRE '!F13+'DICIEMBRE '!F13</f>
        <v>0</v>
      </c>
      <c r="G13" s="221">
        <f>+'ENERO '!G13+FEBRERO!G13+MARZO!G13+'ABRIL '!G13+MAYO!G13+JUNIO!G13+JULIO!G13+AGOSTO!G13+SEPTIEMBRE!G13+'OCTUBRE '!G13+'NOVIEMBRE '!G13+'DICIEMBRE '!G13</f>
        <v>0</v>
      </c>
      <c r="H13" s="221">
        <f>+'ENERO '!H13+FEBRERO!H13+MARZO!H13+'ABRIL '!H13+MAYO!H13+JUNIO!H13+JULIO!H13+AGOSTO!H13+SEPTIEMBRE!H13+'OCTUBRE '!H13+'NOVIEMBRE '!H13+'DICIEMBRE '!H13</f>
        <v>0</v>
      </c>
      <c r="I13" s="221">
        <f>+'ENERO '!I13+FEBRERO!I13+MARZO!I13+'ABRIL '!I13+MAYO!I13+JUNIO!I13+JULIO!I13+AGOSTO!I13+SEPTIEMBRE!I13+'OCTUBRE '!I13+'NOVIEMBRE '!I13+'DICIEMBRE '!I13</f>
        <v>0</v>
      </c>
      <c r="J13" s="221">
        <f>+'ENERO '!J13+FEBRERO!J13+MARZO!J13+'ABRIL '!J13+MAYO!J13+JUNIO!J13+JULIO!J13+AGOSTO!J13+SEPTIEMBRE!J13+'OCTUBRE '!J13+'NOVIEMBRE '!J13+'DICIEMBRE '!J13</f>
        <v>0</v>
      </c>
      <c r="K13" s="221">
        <f>+'ENERO '!K13+FEBRERO!K13+MARZO!K13+'ABRIL '!K13+MAYO!K13+JUNIO!K13+JULIO!K13+AGOSTO!K13+SEPTIEMBRE!K13+'OCTUBRE '!K13+'NOVIEMBRE '!K13+'DICIEMBRE '!K13</f>
        <v>0</v>
      </c>
      <c r="L13" s="221">
        <f>+'ENERO '!L13+FEBRERO!L13+MARZO!L13+'ABRIL '!L13+MAYO!L13+JUNIO!L13+JULIO!L13+AGOSTO!L13+SEPTIEMBRE!L13+'OCTUBRE '!L13+'NOVIEMBRE '!L13+'DICIEMBRE '!L13</f>
        <v>0</v>
      </c>
      <c r="M13" s="221">
        <f>+'ENERO '!M13+FEBRERO!M13+MARZO!M13+'ABRIL '!M13+MAYO!M13+JUNIO!M13+JULIO!M13+AGOSTO!M13+SEPTIEMBRE!M13+'OCTUBRE '!M13+'NOVIEMBRE '!M13+'DICIEMBRE '!M13</f>
        <v>0</v>
      </c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1">
        <f>+'ENERO '!C14+FEBRERO!C14+MARZO!C14+'ABRIL '!C14+MAYO!C14+JUNIO!C14+JULIO!C14+AGOSTO!C14+SEPTIEMBRE!C14+'OCTUBRE '!C14+'NOVIEMBRE '!C14+'DICIEMBRE '!C14</f>
        <v>0</v>
      </c>
      <c r="D14" s="221">
        <f>+'ENERO '!D14+FEBRERO!D14+MARZO!D14+'ABRIL '!D14+MAYO!D14+JUNIO!D14+JULIO!D14+AGOSTO!D14+SEPTIEMBRE!D14+'OCTUBRE '!D14+'NOVIEMBRE '!D14+'DICIEMBRE '!D14</f>
        <v>0</v>
      </c>
      <c r="E14" s="221">
        <f>+'ENERO '!E14+FEBRERO!E14+MARZO!E14+'ABRIL '!E14+MAYO!E14+JUNIO!E14+JULIO!E14+AGOSTO!E14+SEPTIEMBRE!E14+'OCTUBRE '!E14+'NOVIEMBRE '!E14+'DICIEMBRE '!E14</f>
        <v>0</v>
      </c>
      <c r="F14" s="221">
        <f>+'ENERO '!F14+FEBRERO!F14+MARZO!F14+'ABRIL '!F14+MAYO!F14+JUNIO!F14+JULIO!F14+AGOSTO!F14+SEPTIEMBRE!F14+'OCTUBRE '!F14+'NOVIEMBRE '!F14+'DICIEMBRE '!F14</f>
        <v>0</v>
      </c>
      <c r="G14" s="221">
        <f>+'ENERO '!G14+FEBRERO!G14+MARZO!G14+'ABRIL '!G14+MAYO!G14+JUNIO!G14+JULIO!G14+AGOSTO!G14+SEPTIEMBRE!G14+'OCTUBRE '!G14+'NOVIEMBRE '!G14+'DICIEMBRE '!G14</f>
        <v>0</v>
      </c>
      <c r="H14" s="221">
        <f>+'ENERO '!H14+FEBRERO!H14+MARZO!H14+'ABRIL '!H14+MAYO!H14+JUNIO!H14+JULIO!H14+AGOSTO!H14+SEPTIEMBRE!H14+'OCTUBRE '!H14+'NOVIEMBRE '!H14+'DICIEMBRE '!H14</f>
        <v>0</v>
      </c>
      <c r="I14" s="221">
        <f>+'ENERO '!I14+FEBRERO!I14+MARZO!I14+'ABRIL '!I14+MAYO!I14+JUNIO!I14+JULIO!I14+AGOSTO!I14+SEPTIEMBRE!I14+'OCTUBRE '!I14+'NOVIEMBRE '!I14+'DICIEMBRE '!I14</f>
        <v>0</v>
      </c>
      <c r="J14" s="221">
        <f>+'ENERO '!J14+FEBRERO!J14+MARZO!J14+'ABRIL '!J14+MAYO!J14+JUNIO!J14+JULIO!J14+AGOSTO!J14+SEPTIEMBRE!J14+'OCTUBRE '!J14+'NOVIEMBRE '!J14+'DICIEMBRE '!J14</f>
        <v>0</v>
      </c>
      <c r="K14" s="221">
        <f>+'ENERO '!K14+FEBRERO!K14+MARZO!K14+'ABRIL '!K14+MAYO!K14+JUNIO!K14+JULIO!K14+AGOSTO!K14+SEPTIEMBRE!K14+'OCTUBRE '!K14+'NOVIEMBRE '!K14+'DICIEMBRE '!K14</f>
        <v>0</v>
      </c>
      <c r="L14" s="221">
        <f>+'ENERO '!L14+FEBRERO!L14+MARZO!L14+'ABRIL '!L14+MAYO!L14+JUNIO!L14+JULIO!L14+AGOSTO!L14+SEPTIEMBRE!L14+'OCTUBRE '!L14+'NOVIEMBRE '!L14+'DICIEMBRE '!L14</f>
        <v>0</v>
      </c>
      <c r="M14" s="221">
        <f>+'ENERO '!M14+FEBRERO!M14+MARZO!M14+'ABRIL '!M14+MAYO!M14+JUNIO!M14+JULIO!M14+AGOSTO!M14+SEPTIEMBRE!M14+'OCTUBRE '!M14+'NOVIEMBRE '!M14+'DICIEMBRE '!M14</f>
        <v>0</v>
      </c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21">
        <f>+'ENERO '!C15+FEBRERO!C15+MARZO!C15+'ABRIL '!C15+MAYO!C15+JUNIO!C15+JULIO!C15+AGOSTO!C15+SEPTIEMBRE!C15+'OCTUBRE '!C15+'NOVIEMBRE '!C15+'DICIEMBRE '!C15</f>
        <v>0</v>
      </c>
      <c r="D15" s="221">
        <f>+'ENERO '!D15+FEBRERO!D15+MARZO!D15+'ABRIL '!D15+MAYO!D15+JUNIO!D15+JULIO!D15+AGOSTO!D15+SEPTIEMBRE!D15+'OCTUBRE '!D15+'NOVIEMBRE '!D15+'DICIEMBRE '!D15</f>
        <v>0</v>
      </c>
      <c r="E15" s="221">
        <f>+'ENERO '!E15+FEBRERO!E15+MARZO!E15+'ABRIL '!E15+MAYO!E15+JUNIO!E15+JULIO!E15+AGOSTO!E15+SEPTIEMBRE!E15+'OCTUBRE '!E15+'NOVIEMBRE '!E15+'DICIEMBRE '!E15</f>
        <v>0</v>
      </c>
      <c r="F15" s="221">
        <f>+'ENERO '!F15+FEBRERO!F15+MARZO!F15+'ABRIL '!F15+MAYO!F15+JUNIO!F15+JULIO!F15+AGOSTO!F15+SEPTIEMBRE!F15+'OCTUBRE '!F15+'NOVIEMBRE '!F15+'DICIEMBRE '!F15</f>
        <v>0</v>
      </c>
      <c r="G15" s="221">
        <f>+'ENERO '!G15+FEBRERO!G15+MARZO!G15+'ABRIL '!G15+MAYO!G15+JUNIO!G15+JULIO!G15+AGOSTO!G15+SEPTIEMBRE!G15+'OCTUBRE '!G15+'NOVIEMBRE '!G15+'DICIEMBRE '!G15</f>
        <v>0</v>
      </c>
      <c r="H15" s="221">
        <f>+'ENERO '!H15+FEBRERO!H15+MARZO!H15+'ABRIL '!H15+MAYO!H15+JUNIO!H15+JULIO!H15+AGOSTO!H15+SEPTIEMBRE!H15+'OCTUBRE '!H15+'NOVIEMBRE '!H15+'DICIEMBRE '!H15</f>
        <v>0</v>
      </c>
      <c r="I15" s="221">
        <f>+'ENERO '!I15+FEBRERO!I15+MARZO!I15+'ABRIL '!I15+MAYO!I15+JUNIO!I15+JULIO!I15+AGOSTO!I15+SEPTIEMBRE!I15+'OCTUBRE '!I15+'NOVIEMBRE '!I15+'DICIEMBRE '!I15</f>
        <v>0</v>
      </c>
      <c r="J15" s="221">
        <f>+'ENERO '!J15+FEBRERO!J15+MARZO!J15+'ABRIL '!J15+MAYO!J15+JUNIO!J15+JULIO!J15+AGOSTO!J15+SEPTIEMBRE!J15+'OCTUBRE '!J15+'NOVIEMBRE '!J15+'DICIEMBRE '!J15</f>
        <v>0</v>
      </c>
      <c r="K15" s="221">
        <f>+'ENERO '!K15+FEBRERO!K15+MARZO!K15+'ABRIL '!K15+MAYO!K15+JUNIO!K15+JULIO!K15+AGOSTO!K15+SEPTIEMBRE!K15+'OCTUBRE '!K15+'NOVIEMBRE '!K15+'DICIEMBRE '!K15</f>
        <v>0</v>
      </c>
      <c r="L15" s="221">
        <f>+'ENERO '!L15+FEBRERO!L15+MARZO!L15+'ABRIL '!L15+MAYO!L15+JUNIO!L15+JULIO!L15+AGOSTO!L15+SEPTIEMBRE!L15+'OCTUBRE '!L15+'NOVIEMBRE '!L15+'DICIEMBRE '!L15</f>
        <v>0</v>
      </c>
      <c r="M15" s="221">
        <f>+'ENERO '!M15+FEBRERO!M15+MARZO!M15+'ABRIL '!M15+MAYO!M15+JUNIO!M15+JULIO!M15+AGOSTO!M15+SEPTIEMBRE!M15+'OCTUBRE '!M15+'NOVIEMBRE '!M15+'DICIEMBRE '!M15</f>
        <v>0</v>
      </c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21">
        <f>+'ENERO '!C16+FEBRERO!C16+MARZO!C16+'ABRIL '!C16+MAYO!C16+JUNIO!C16+JULIO!C16+AGOSTO!C16+SEPTIEMBRE!C16+'OCTUBRE '!C16+'NOVIEMBRE '!C16+'DICIEMBRE '!C16</f>
        <v>0</v>
      </c>
      <c r="D16" s="221">
        <f>+'ENERO '!D16+FEBRERO!D16+MARZO!D16+'ABRIL '!D16+MAYO!D16+JUNIO!D16+JULIO!D16+AGOSTO!D16+SEPTIEMBRE!D16+'OCTUBRE '!D16+'NOVIEMBRE '!D16+'DICIEMBRE '!D16</f>
        <v>0</v>
      </c>
      <c r="E16" s="221">
        <f>+'ENERO '!E16+FEBRERO!E16+MARZO!E16+'ABRIL '!E16+MAYO!E16+JUNIO!E16+JULIO!E16+AGOSTO!E16+SEPTIEMBRE!E16+'OCTUBRE '!E16+'NOVIEMBRE '!E16+'DICIEMBRE '!E16</f>
        <v>0</v>
      </c>
      <c r="F16" s="221">
        <f>+'ENERO '!F16+FEBRERO!F16+MARZO!F16+'ABRIL '!F16+MAYO!F16+JUNIO!F16+JULIO!F16+AGOSTO!F16+SEPTIEMBRE!F16+'OCTUBRE '!F16+'NOVIEMBRE '!F16+'DICIEMBRE '!F16</f>
        <v>0</v>
      </c>
      <c r="G16" s="221">
        <f>+'ENERO '!G16+FEBRERO!G16+MARZO!G16+'ABRIL '!G16+MAYO!G16+JUNIO!G16+JULIO!G16+AGOSTO!G16+SEPTIEMBRE!G16+'OCTUBRE '!G16+'NOVIEMBRE '!G16+'DICIEMBRE '!G16</f>
        <v>0</v>
      </c>
      <c r="H16" s="221">
        <f>+'ENERO '!H16+FEBRERO!H16+MARZO!H16+'ABRIL '!H16+MAYO!H16+JUNIO!H16+JULIO!H16+AGOSTO!H16+SEPTIEMBRE!H16+'OCTUBRE '!H16+'NOVIEMBRE '!H16+'DICIEMBRE '!H16</f>
        <v>0</v>
      </c>
      <c r="I16" s="221">
        <f>+'ENERO '!I16+FEBRERO!I16+MARZO!I16+'ABRIL '!I16+MAYO!I16+JUNIO!I16+JULIO!I16+AGOSTO!I16+SEPTIEMBRE!I16+'OCTUBRE '!I16+'NOVIEMBRE '!I16+'DICIEMBRE '!I16</f>
        <v>0</v>
      </c>
      <c r="J16" s="221">
        <f>+'ENERO '!J16+FEBRERO!J16+MARZO!J16+'ABRIL '!J16+MAYO!J16+JUNIO!J16+JULIO!J16+AGOSTO!J16+SEPTIEMBRE!J16+'OCTUBRE '!J16+'NOVIEMBRE '!J16+'DICIEMBRE '!J16</f>
        <v>0</v>
      </c>
      <c r="K16" s="221">
        <f>+'ENERO '!K16+FEBRERO!K16+MARZO!K16+'ABRIL '!K16+MAYO!K16+JUNIO!K16+JULIO!K16+AGOSTO!K16+SEPTIEMBRE!K16+'OCTUBRE '!K16+'NOVIEMBRE '!K16+'DICIEMBRE '!K16</f>
        <v>0</v>
      </c>
      <c r="L16" s="221">
        <f>+'ENERO '!L16+FEBRERO!L16+MARZO!L16+'ABRIL '!L16+MAYO!L16+JUNIO!L16+JULIO!L16+AGOSTO!L16+SEPTIEMBRE!L16+'OCTUBRE '!L16+'NOVIEMBRE '!L16+'DICIEMBRE '!L16</f>
        <v>0</v>
      </c>
      <c r="M16" s="221">
        <f>+'ENERO '!M16+FEBRERO!M16+MARZO!M16+'ABRIL '!M16+MAYO!M16+JUNIO!M16+JULIO!M16+AGOSTO!M16+SEPTIEMBRE!M16+'OCTUBRE '!M16+'NOVIEMBRE '!M16+'DICIEMBRE '!M16</f>
        <v>0</v>
      </c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1">
        <f>+'ENERO '!C17+FEBRERO!C17+MARZO!C17+'ABRIL '!C17+MAYO!C17+JUNIO!C17+JULIO!C17+AGOSTO!C17+SEPTIEMBRE!C17+'OCTUBRE '!C17+'NOVIEMBRE '!C17+'DICIEMBRE '!C17</f>
        <v>0</v>
      </c>
      <c r="D17" s="221">
        <f>+'ENERO '!D17+FEBRERO!D17+MARZO!D17+'ABRIL '!D17+MAYO!D17+JUNIO!D17+JULIO!D17+AGOSTO!D17+SEPTIEMBRE!D17+'OCTUBRE '!D17+'NOVIEMBRE '!D17+'DICIEMBRE '!D17</f>
        <v>0</v>
      </c>
      <c r="E17" s="221">
        <f>+'ENERO '!E17+FEBRERO!E17+MARZO!E17+'ABRIL '!E17+MAYO!E17+JUNIO!E17+JULIO!E17+AGOSTO!E17+SEPTIEMBRE!E17+'OCTUBRE '!E17+'NOVIEMBRE '!E17+'DICIEMBRE '!E17</f>
        <v>0</v>
      </c>
      <c r="F17" s="221">
        <f>+'ENERO '!F17+FEBRERO!F17+MARZO!F17+'ABRIL '!F17+MAYO!F17+JUNIO!F17+JULIO!F17+AGOSTO!F17+SEPTIEMBRE!F17+'OCTUBRE '!F17+'NOVIEMBRE '!F17+'DICIEMBRE '!F17</f>
        <v>0</v>
      </c>
      <c r="G17" s="221">
        <f>+'ENERO '!G17+FEBRERO!G17+MARZO!G17+'ABRIL '!G17+MAYO!G17+JUNIO!G17+JULIO!G17+AGOSTO!G17+SEPTIEMBRE!G17+'OCTUBRE '!G17+'NOVIEMBRE '!G17+'DICIEMBRE '!G17</f>
        <v>0</v>
      </c>
      <c r="H17" s="221">
        <f>+'ENERO '!H17+FEBRERO!H17+MARZO!H17+'ABRIL '!H17+MAYO!H17+JUNIO!H17+JULIO!H17+AGOSTO!H17+SEPTIEMBRE!H17+'OCTUBRE '!H17+'NOVIEMBRE '!H17+'DICIEMBRE '!H17</f>
        <v>0</v>
      </c>
      <c r="I17" s="221">
        <f>+'ENERO '!I17+FEBRERO!I17+MARZO!I17+'ABRIL '!I17+MAYO!I17+JUNIO!I17+JULIO!I17+AGOSTO!I17+SEPTIEMBRE!I17+'OCTUBRE '!I17+'NOVIEMBRE '!I17+'DICIEMBRE '!I17</f>
        <v>0</v>
      </c>
      <c r="J17" s="221">
        <f>+'ENERO '!J17+FEBRERO!J17+MARZO!J17+'ABRIL '!J17+MAYO!J17+JUNIO!J17+JULIO!J17+AGOSTO!J17+SEPTIEMBRE!J17+'OCTUBRE '!J17+'NOVIEMBRE '!J17+'DICIEMBRE '!J17</f>
        <v>0</v>
      </c>
      <c r="K17" s="221">
        <f>+'ENERO '!K17+FEBRERO!K17+MARZO!K17+'ABRIL '!K17+MAYO!K17+JUNIO!K17+JULIO!K17+AGOSTO!K17+SEPTIEMBRE!K17+'OCTUBRE '!K17+'NOVIEMBRE '!K17+'DICIEMBRE '!K17</f>
        <v>0</v>
      </c>
      <c r="L17" s="221">
        <f>+'ENERO '!L17+FEBRERO!L17+MARZO!L17+'ABRIL '!L17+MAYO!L17+JUNIO!L17+JULIO!L17+AGOSTO!L17+SEPTIEMBRE!L17+'OCTUBRE '!L17+'NOVIEMBRE '!L17+'DICIEMBRE '!L17</f>
        <v>0</v>
      </c>
      <c r="M17" s="221">
        <f>+'ENERO '!M17+FEBRERO!M17+MARZO!M17+'ABRIL '!M17+MAYO!M17+JUNIO!M17+JULIO!M17+AGOSTO!M17+SEPTIEMBRE!M17+'OCTUBRE '!M17+'NOVIEMBRE '!M17+'DICIEMBRE '!M17</f>
        <v>0</v>
      </c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21">
        <f>+'ENERO '!C18+FEBRERO!C18+MARZO!C18+'ABRIL '!C18+MAYO!C18+JUNIO!C18+JULIO!C18+AGOSTO!C18+SEPTIEMBRE!C18+'OCTUBRE '!C18+'NOVIEMBRE '!C18+'DICIEMBRE '!C18</f>
        <v>0</v>
      </c>
      <c r="D18" s="221">
        <f>+'ENERO '!D18+FEBRERO!D18+MARZO!D18+'ABRIL '!D18+MAYO!D18+JUNIO!D18+JULIO!D18+AGOSTO!D18+SEPTIEMBRE!D18+'OCTUBRE '!D18+'NOVIEMBRE '!D18+'DICIEMBRE '!D18</f>
        <v>0</v>
      </c>
      <c r="E18" s="221">
        <f>+'ENERO '!E18+FEBRERO!E18+MARZO!E18+'ABRIL '!E18+MAYO!E18+JUNIO!E18+JULIO!E18+AGOSTO!E18+SEPTIEMBRE!E18+'OCTUBRE '!E18+'NOVIEMBRE '!E18+'DICIEMBRE '!E18</f>
        <v>0</v>
      </c>
      <c r="F18" s="221">
        <f>+'ENERO '!F18+FEBRERO!F18+MARZO!F18+'ABRIL '!F18+MAYO!F18+JUNIO!F18+JULIO!F18+AGOSTO!F18+SEPTIEMBRE!F18+'OCTUBRE '!F18+'NOVIEMBRE '!F18+'DICIEMBRE '!F18</f>
        <v>0</v>
      </c>
      <c r="G18" s="221">
        <f>+'ENERO '!G18+FEBRERO!G18+MARZO!G18+'ABRIL '!G18+MAYO!G18+JUNIO!G18+JULIO!G18+AGOSTO!G18+SEPTIEMBRE!G18+'OCTUBRE '!G18+'NOVIEMBRE '!G18+'DICIEMBRE '!G18</f>
        <v>0</v>
      </c>
      <c r="H18" s="221">
        <f>+'ENERO '!H18+FEBRERO!H18+MARZO!H18+'ABRIL '!H18+MAYO!H18+JUNIO!H18+JULIO!H18+AGOSTO!H18+SEPTIEMBRE!H18+'OCTUBRE '!H18+'NOVIEMBRE '!H18+'DICIEMBRE '!H18</f>
        <v>0</v>
      </c>
      <c r="I18" s="221">
        <f>+'ENERO '!I18+FEBRERO!I18+MARZO!I18+'ABRIL '!I18+MAYO!I18+JUNIO!I18+JULIO!I18+AGOSTO!I18+SEPTIEMBRE!I18+'OCTUBRE '!I18+'NOVIEMBRE '!I18+'DICIEMBRE '!I18</f>
        <v>0</v>
      </c>
      <c r="J18" s="221">
        <f>+'ENERO '!J18+FEBRERO!J18+MARZO!J18+'ABRIL '!J18+MAYO!J18+JUNIO!J18+JULIO!J18+AGOSTO!J18+SEPTIEMBRE!J18+'OCTUBRE '!J18+'NOVIEMBRE '!J18+'DICIEMBRE '!J18</f>
        <v>0</v>
      </c>
      <c r="K18" s="221">
        <f>+'ENERO '!K18+FEBRERO!K18+MARZO!K18+'ABRIL '!K18+MAYO!K18+JUNIO!K18+JULIO!K18+AGOSTO!K18+SEPTIEMBRE!K18+'OCTUBRE '!K18+'NOVIEMBRE '!K18+'DICIEMBRE '!K18</f>
        <v>0</v>
      </c>
      <c r="L18" s="221">
        <f>+'ENERO '!L18+FEBRERO!L18+MARZO!L18+'ABRIL '!L18+MAYO!L18+JUNIO!L18+JULIO!L18+AGOSTO!L18+SEPTIEMBRE!L18+'OCTUBRE '!L18+'NOVIEMBRE '!L18+'DICIEMBRE '!L18</f>
        <v>0</v>
      </c>
      <c r="M18" s="221">
        <f>+'ENERO '!M18+FEBRERO!M18+MARZO!M18+'ABRIL '!M18+MAYO!M18+JUNIO!M18+JULIO!M18+AGOSTO!M18+SEPTIEMBRE!M18+'OCTUBRE '!M18+'NOVIEMBRE '!M18+'DICIEMBRE '!M18</f>
        <v>0</v>
      </c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1">
        <f>+'ENERO '!C19+FEBRERO!C19+MARZO!C19+'ABRIL '!C19+MAYO!C19+JUNIO!C19+JULIO!C19+AGOSTO!C19+SEPTIEMBRE!C19+'OCTUBRE '!C19+'NOVIEMBRE '!C19+'DICIEMBRE '!C19</f>
        <v>0</v>
      </c>
      <c r="D19" s="221">
        <f>+'ENERO '!D19+FEBRERO!D19+MARZO!D19+'ABRIL '!D19+MAYO!D19+JUNIO!D19+JULIO!D19+AGOSTO!D19+SEPTIEMBRE!D19+'OCTUBRE '!D19+'NOVIEMBRE '!D19+'DICIEMBRE '!D19</f>
        <v>0</v>
      </c>
      <c r="E19" s="221">
        <f>+'ENERO '!E19+FEBRERO!E19+MARZO!E19+'ABRIL '!E19+MAYO!E19+JUNIO!E19+JULIO!E19+AGOSTO!E19+SEPTIEMBRE!E19+'OCTUBRE '!E19+'NOVIEMBRE '!E19+'DICIEMBRE '!E19</f>
        <v>0</v>
      </c>
      <c r="F19" s="221">
        <f>+'ENERO '!F19+FEBRERO!F19+MARZO!F19+'ABRIL '!F19+MAYO!F19+JUNIO!F19+JULIO!F19+AGOSTO!F19+SEPTIEMBRE!F19+'OCTUBRE '!F19+'NOVIEMBRE '!F19+'DICIEMBRE '!F19</f>
        <v>0</v>
      </c>
      <c r="G19" s="221">
        <f>+'ENERO '!G19+FEBRERO!G19+MARZO!G19+'ABRIL '!G19+MAYO!G19+JUNIO!G19+JULIO!G19+AGOSTO!G19+SEPTIEMBRE!G19+'OCTUBRE '!G19+'NOVIEMBRE '!G19+'DICIEMBRE '!G19</f>
        <v>0</v>
      </c>
      <c r="H19" s="221">
        <f>+'ENERO '!H19+FEBRERO!H19+MARZO!H19+'ABRIL '!H19+MAYO!H19+JUNIO!H19+JULIO!H19+AGOSTO!H19+SEPTIEMBRE!H19+'OCTUBRE '!H19+'NOVIEMBRE '!H19+'DICIEMBRE '!H19</f>
        <v>0</v>
      </c>
      <c r="I19" s="221">
        <f>+'ENERO '!I19+FEBRERO!I19+MARZO!I19+'ABRIL '!I19+MAYO!I19+JUNIO!I19+JULIO!I19+AGOSTO!I19+SEPTIEMBRE!I19+'OCTUBRE '!I19+'NOVIEMBRE '!I19+'DICIEMBRE '!I19</f>
        <v>0</v>
      </c>
      <c r="J19" s="221">
        <f>+'ENERO '!J19+FEBRERO!J19+MARZO!J19+'ABRIL '!J19+MAYO!J19+JUNIO!J19+JULIO!J19+AGOSTO!J19+SEPTIEMBRE!J19+'OCTUBRE '!J19+'NOVIEMBRE '!J19+'DICIEMBRE '!J19</f>
        <v>0</v>
      </c>
      <c r="K19" s="221">
        <f>+'ENERO '!K19+FEBRERO!K19+MARZO!K19+'ABRIL '!K19+MAYO!K19+JUNIO!K19+JULIO!K19+AGOSTO!K19+SEPTIEMBRE!K19+'OCTUBRE '!K19+'NOVIEMBRE '!K19+'DICIEMBRE '!K19</f>
        <v>0</v>
      </c>
      <c r="L19" s="221">
        <f>+'ENERO '!L19+FEBRERO!L19+MARZO!L19+'ABRIL '!L19+MAYO!L19+JUNIO!L19+JULIO!L19+AGOSTO!L19+SEPTIEMBRE!L19+'OCTUBRE '!L19+'NOVIEMBRE '!L19+'DICIEMBRE '!L19</f>
        <v>0</v>
      </c>
      <c r="M19" s="221">
        <f>+'ENERO '!M19+FEBRERO!M19+MARZO!M19+'ABRIL '!M19+MAYO!M19+JUNIO!M19+JULIO!M19+AGOSTO!M19+SEPTIEMBRE!M19+'OCTUBRE '!M19+'NOVIEMBRE '!M19+'DICIEMBRE '!M19</f>
        <v>0</v>
      </c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1">
        <f>+'ENERO '!C20+FEBRERO!C20+MARZO!C20+'ABRIL '!C20+MAYO!C20+JUNIO!C20+JULIO!C20+AGOSTO!C20+SEPTIEMBRE!C20+'OCTUBRE '!C20+'NOVIEMBRE '!C20+'DICIEMBRE '!C20</f>
        <v>0</v>
      </c>
      <c r="D20" s="221">
        <f>+'ENERO '!D20+FEBRERO!D20+MARZO!D20+'ABRIL '!D20+MAYO!D20+JUNIO!D20+JULIO!D20+AGOSTO!D20+SEPTIEMBRE!D20+'OCTUBRE '!D20+'NOVIEMBRE '!D20+'DICIEMBRE '!D20</f>
        <v>0</v>
      </c>
      <c r="E20" s="221">
        <f>+'ENERO '!E20+FEBRERO!E20+MARZO!E20+'ABRIL '!E20+MAYO!E20+JUNIO!E20+JULIO!E20+AGOSTO!E20+SEPTIEMBRE!E20+'OCTUBRE '!E20+'NOVIEMBRE '!E20+'DICIEMBRE '!E20</f>
        <v>0</v>
      </c>
      <c r="F20" s="221">
        <f>+'ENERO '!F20+FEBRERO!F20+MARZO!F20+'ABRIL '!F20+MAYO!F20+JUNIO!F20+JULIO!F20+AGOSTO!F20+SEPTIEMBRE!F20+'OCTUBRE '!F20+'NOVIEMBRE '!F20+'DICIEMBRE '!F20</f>
        <v>0</v>
      </c>
      <c r="G20" s="221">
        <f>+'ENERO '!G20+FEBRERO!G20+MARZO!G20+'ABRIL '!G20+MAYO!G20+JUNIO!G20+JULIO!G20+AGOSTO!G20+SEPTIEMBRE!G20+'OCTUBRE '!G20+'NOVIEMBRE '!G20+'DICIEMBRE '!G20</f>
        <v>0</v>
      </c>
      <c r="H20" s="221">
        <f>+'ENERO '!H20+FEBRERO!H20+MARZO!H20+'ABRIL '!H20+MAYO!H20+JUNIO!H20+JULIO!H20+AGOSTO!H20+SEPTIEMBRE!H20+'OCTUBRE '!H20+'NOVIEMBRE '!H20+'DICIEMBRE '!H20</f>
        <v>0</v>
      </c>
      <c r="I20" s="221">
        <f>+'ENERO '!I20+FEBRERO!I20+MARZO!I20+'ABRIL '!I20+MAYO!I20+JUNIO!I20+JULIO!I20+AGOSTO!I20+SEPTIEMBRE!I20+'OCTUBRE '!I20+'NOVIEMBRE '!I20+'DICIEMBRE '!I20</f>
        <v>0</v>
      </c>
      <c r="J20" s="221">
        <f>+'ENERO '!J20+FEBRERO!J20+MARZO!J20+'ABRIL '!J20+MAYO!J20+JUNIO!J20+JULIO!J20+AGOSTO!J20+SEPTIEMBRE!J20+'OCTUBRE '!J20+'NOVIEMBRE '!J20+'DICIEMBRE '!J20</f>
        <v>0</v>
      </c>
      <c r="K20" s="221">
        <f>+'ENERO '!K20+FEBRERO!K20+MARZO!K20+'ABRIL '!K20+MAYO!K20+JUNIO!K20+JULIO!K20+AGOSTO!K20+SEPTIEMBRE!K20+'OCTUBRE '!K20+'NOVIEMBRE '!K20+'DICIEMBRE '!K20</f>
        <v>0</v>
      </c>
      <c r="L20" s="221">
        <f>+'ENERO '!L20+FEBRERO!L20+MARZO!L20+'ABRIL '!L20+MAYO!L20+JUNIO!L20+JULIO!L20+AGOSTO!L20+SEPTIEMBRE!L20+'OCTUBRE '!L20+'NOVIEMBRE '!L20+'DICIEMBRE '!L20</f>
        <v>0</v>
      </c>
      <c r="M20" s="221">
        <f>+'ENERO '!M20+FEBRERO!M20+MARZO!M20+'ABRIL '!M20+MAYO!M20+JUNIO!M20+JULIO!M20+AGOSTO!M20+SEPTIEMBRE!M20+'OCTUBRE '!M20+'NOVIEMBRE '!M20+'DICIEMBRE '!M20</f>
        <v>0</v>
      </c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21">
        <f>+'ENERO '!C21+FEBRERO!C21+MARZO!C21+'ABRIL '!C21+MAYO!C21+JUNIO!C21+JULIO!C21+AGOSTO!C21+SEPTIEMBRE!C21+'OCTUBRE '!C21+'NOVIEMBRE '!C21+'DICIEMBRE '!C21</f>
        <v>33</v>
      </c>
      <c r="D21" s="221">
        <f>+'ENERO '!D21+FEBRERO!D21+MARZO!D21+'ABRIL '!D21+MAYO!D21+JUNIO!D21+JULIO!D21+AGOSTO!D21+SEPTIEMBRE!D21+'OCTUBRE '!D21+'NOVIEMBRE '!D21+'DICIEMBRE '!D21</f>
        <v>57</v>
      </c>
      <c r="E21" s="221">
        <f>+'ENERO '!E21+FEBRERO!E21+MARZO!E21+'ABRIL '!E21+MAYO!E21+JUNIO!E21+JULIO!E21+AGOSTO!E21+SEPTIEMBRE!E21+'OCTUBRE '!E21+'NOVIEMBRE '!E21+'DICIEMBRE '!E21</f>
        <v>29</v>
      </c>
      <c r="F21" s="221">
        <f>+'ENERO '!F21+FEBRERO!F21+MARZO!F21+'ABRIL '!F21+MAYO!F21+JUNIO!F21+JULIO!F21+AGOSTO!F21+SEPTIEMBRE!F21+'OCTUBRE '!F21+'NOVIEMBRE '!F21+'DICIEMBRE '!F21</f>
        <v>41</v>
      </c>
      <c r="G21" s="221">
        <f>+'ENERO '!G21+FEBRERO!G21+MARZO!G21+'ABRIL '!G21+MAYO!G21+JUNIO!G21+JULIO!G21+AGOSTO!G21+SEPTIEMBRE!G21+'OCTUBRE '!G21+'NOVIEMBRE '!G21+'DICIEMBRE '!G21</f>
        <v>39</v>
      </c>
      <c r="H21" s="221">
        <f>+'ENERO '!H21+FEBRERO!H21+MARZO!H21+'ABRIL '!H21+MAYO!H21+JUNIO!H21+JULIO!H21+AGOSTO!H21+SEPTIEMBRE!H21+'OCTUBRE '!H21+'NOVIEMBRE '!H21+'DICIEMBRE '!H21</f>
        <v>85</v>
      </c>
      <c r="I21" s="221">
        <f>+'ENERO '!I21+FEBRERO!I21+MARZO!I21+'ABRIL '!I21+MAYO!I21+JUNIO!I21+JULIO!I21+AGOSTO!I21+SEPTIEMBRE!I21+'OCTUBRE '!I21+'NOVIEMBRE '!I21+'DICIEMBRE '!I21</f>
        <v>787</v>
      </c>
      <c r="J21" s="221">
        <f>+'ENERO '!J21+FEBRERO!J21+MARZO!J21+'ABRIL '!J21+MAYO!J21+JUNIO!J21+JULIO!J21+AGOSTO!J21+SEPTIEMBRE!J21+'OCTUBRE '!J21+'NOVIEMBRE '!J21+'DICIEMBRE '!J21</f>
        <v>566</v>
      </c>
      <c r="K21" s="221">
        <f>+'ENERO '!K21+FEBRERO!K21+MARZO!K21+'ABRIL '!K21+MAYO!K21+JUNIO!K21+JULIO!K21+AGOSTO!K21+SEPTIEMBRE!K21+'OCTUBRE '!K21+'NOVIEMBRE '!K21+'DICIEMBRE '!K21</f>
        <v>673</v>
      </c>
      <c r="L21" s="221">
        <f>+'ENERO '!L21+FEBRERO!L21+MARZO!L21+'ABRIL '!L21+MAYO!L21+JUNIO!L21+JULIO!L21+AGOSTO!L21+SEPTIEMBRE!L21+'OCTUBRE '!L21+'NOVIEMBRE '!L21+'DICIEMBRE '!L21</f>
        <v>964</v>
      </c>
      <c r="M21" s="221">
        <f>+'ENERO '!M21+FEBRERO!M21+MARZO!M21+'ABRIL '!M21+MAYO!M21+JUNIO!M21+JULIO!M21+AGOSTO!M21+SEPTIEMBRE!M21+'OCTUBRE '!M21+'NOVIEMBRE '!M21+'DICIEMBRE '!M21</f>
        <v>1637</v>
      </c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  <c r="Q212" s="130"/>
      <c r="R212" s="130"/>
      <c r="S212" s="130"/>
      <c r="T212" s="130"/>
      <c r="U212" s="130"/>
      <c r="V212" s="130"/>
      <c r="W212" s="130"/>
      <c r="X212" s="130"/>
      <c r="Y212" s="130"/>
    </row>
  </sheetData>
  <mergeCells count="27">
    <mergeCell ref="A53:A54"/>
    <mergeCell ref="B53:C53"/>
    <mergeCell ref="D53:E53"/>
    <mergeCell ref="A60:A61"/>
    <mergeCell ref="B60:B61"/>
    <mergeCell ref="C60:C61"/>
    <mergeCell ref="D60:D61"/>
    <mergeCell ref="A6:M6"/>
    <mergeCell ref="A8:A9"/>
    <mergeCell ref="B8:B9"/>
    <mergeCell ref="C8:J8"/>
    <mergeCell ref="K8:L8"/>
    <mergeCell ref="M8:M9"/>
    <mergeCell ref="K23:L23"/>
    <mergeCell ref="C23:J23"/>
    <mergeCell ref="M44:M45"/>
    <mergeCell ref="M23:M24"/>
    <mergeCell ref="A39:A40"/>
    <mergeCell ref="K44:L44"/>
    <mergeCell ref="A23:A24"/>
    <mergeCell ref="B23:B24"/>
    <mergeCell ref="B39:B40"/>
    <mergeCell ref="C39:F39"/>
    <mergeCell ref="A44:A45"/>
    <mergeCell ref="B44:B45"/>
    <mergeCell ref="C44:J44"/>
    <mergeCell ref="G39:J3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E45" sqref="E45"/>
    </sheetView>
  </sheetViews>
  <sheetFormatPr baseColWidth="10" defaultColWidth="10.28515625" defaultRowHeight="10.5" x14ac:dyDescent="0.15"/>
  <cols>
    <col min="1" max="1" width="47.42578125" style="125" customWidth="1"/>
    <col min="2" max="2" width="13.140625" style="11" customWidth="1"/>
    <col min="3" max="3" width="11.5703125" style="11" bestFit="1" customWidth="1"/>
    <col min="4" max="4" width="12.42578125" style="11" bestFit="1" customWidth="1"/>
    <col min="5" max="5" width="11.7109375" style="11" customWidth="1"/>
    <col min="6" max="7" width="11.5703125" style="11" bestFit="1" customWidth="1"/>
    <col min="8" max="13" width="10.7109375" style="11" customWidth="1"/>
    <col min="14" max="14" width="11.42578125" style="7" customWidth="1"/>
    <col min="15" max="16" width="10.85546875" style="7" customWidth="1"/>
    <col min="17" max="17" width="10.85546875" style="129" customWidth="1"/>
    <col min="18" max="18" width="11.42578125" style="129" customWidth="1"/>
    <col min="19" max="20" width="10.85546875" style="129" customWidth="1"/>
    <col min="21" max="21" width="14.42578125" style="129" customWidth="1"/>
    <col min="22" max="25" width="10.85546875" style="129" customWidth="1"/>
    <col min="26" max="52" width="10.85546875" style="124" customWidth="1"/>
    <col min="53" max="58" width="10.85546875" style="124" hidden="1" customWidth="1"/>
    <col min="59" max="59" width="10.85546875" style="124" customWidth="1"/>
    <col min="60" max="16384" width="10.28515625" style="124"/>
  </cols>
  <sheetData>
    <row r="1" spans="1:58" s="3" customForma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58" s="3" customForma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58" s="3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58" s="3" customForma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58" s="3" customFormat="1" x14ac:dyDescent="0.15">
      <c r="A5" s="5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58" s="7" customFormat="1" ht="15" x14ac:dyDescent="0.1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6"/>
      <c r="AV6" s="3"/>
      <c r="AW6" s="3"/>
    </row>
    <row r="7" spans="1:58" s="7" customFormat="1" ht="14.25" x14ac:dyDescent="0.2">
      <c r="A7" s="8" t="s">
        <v>2</v>
      </c>
      <c r="B7" s="8"/>
      <c r="C7" s="8"/>
      <c r="D7" s="8"/>
      <c r="E7" s="8"/>
      <c r="F7" s="8"/>
      <c r="G7" s="8"/>
      <c r="H7" s="8"/>
      <c r="I7" s="8"/>
      <c r="J7" s="9"/>
      <c r="K7" s="8"/>
      <c r="L7" s="8"/>
      <c r="M7" s="8"/>
      <c r="N7" s="10"/>
      <c r="AV7" s="3"/>
      <c r="AW7" s="3"/>
    </row>
    <row r="8" spans="1:58" s="11" customFormat="1" x14ac:dyDescent="0.1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AT8" s="12"/>
      <c r="AU8" s="12"/>
    </row>
    <row r="9" spans="1:58" s="11" customFormat="1" ht="21" x14ac:dyDescent="0.15">
      <c r="A9" s="396"/>
      <c r="B9" s="398"/>
      <c r="C9" s="13" t="s">
        <v>8</v>
      </c>
      <c r="D9" s="14" t="s">
        <v>9</v>
      </c>
      <c r="E9" s="14" t="s">
        <v>10</v>
      </c>
      <c r="F9" s="14" t="s">
        <v>11</v>
      </c>
      <c r="G9" s="14" t="s">
        <v>12</v>
      </c>
      <c r="H9" s="14" t="s">
        <v>13</v>
      </c>
      <c r="I9" s="14" t="s">
        <v>14</v>
      </c>
      <c r="J9" s="15" t="s">
        <v>15</v>
      </c>
      <c r="K9" s="16" t="s">
        <v>16</v>
      </c>
      <c r="L9" s="15" t="s">
        <v>17</v>
      </c>
      <c r="M9" s="394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AT9" s="12"/>
      <c r="AU9" s="12"/>
    </row>
    <row r="10" spans="1:58" s="11" customFormat="1" x14ac:dyDescent="0.15">
      <c r="A10" s="17" t="s">
        <v>18</v>
      </c>
      <c r="B10" s="18">
        <f>SUM(C10:J10)</f>
        <v>554</v>
      </c>
      <c r="C10" s="19">
        <f>SUM(C11:C21)</f>
        <v>12</v>
      </c>
      <c r="D10" s="20">
        <f t="shared" ref="D10:L10" si="0">SUM(D11:D21)</f>
        <v>20</v>
      </c>
      <c r="E10" s="20">
        <f t="shared" si="0"/>
        <v>12</v>
      </c>
      <c r="F10" s="20">
        <f t="shared" si="0"/>
        <v>12</v>
      </c>
      <c r="G10" s="20">
        <f t="shared" si="0"/>
        <v>20</v>
      </c>
      <c r="H10" s="20">
        <f t="shared" si="0"/>
        <v>28</v>
      </c>
      <c r="I10" s="20">
        <f t="shared" si="0"/>
        <v>258</v>
      </c>
      <c r="J10" s="21">
        <f t="shared" si="0"/>
        <v>192</v>
      </c>
      <c r="K10" s="19">
        <f t="shared" si="0"/>
        <v>232</v>
      </c>
      <c r="L10" s="22">
        <f t="shared" si="0"/>
        <v>322</v>
      </c>
      <c r="M10" s="23">
        <f>SUM(M11:M21)</f>
        <v>554</v>
      </c>
      <c r="N10" s="24" t="str">
        <f t="shared" ref="N10:N21" si="1">$BA10&amp;" "&amp;$BB10&amp;""&amp;$BC10&amp;""</f>
        <v xml:space="preserve"> </v>
      </c>
      <c r="O10" s="25"/>
      <c r="P10" s="25"/>
      <c r="Q10" s="26"/>
      <c r="R10" s="26"/>
      <c r="S10" s="26"/>
      <c r="T10" s="26"/>
      <c r="U10" s="26"/>
      <c r="V10" s="26"/>
      <c r="W10" s="26"/>
      <c r="AC10" s="12"/>
      <c r="AT10" s="12"/>
      <c r="AU10" s="12"/>
      <c r="BA10" s="27" t="str">
        <f>IF($B10&lt;&gt;($K10+$L10)," El número consultas según sexo NO puede ser diferente al Total.","")</f>
        <v/>
      </c>
      <c r="BB10" s="28" t="str">
        <f>IF($B10=0,"",IF($M10="",IF($B10="",""," No olvide escribir la columna Beneficiarios."),""))</f>
        <v/>
      </c>
      <c r="BC10" s="28" t="str">
        <f>IF($B10&lt;$M10," El número de Beneficiarios NO puede ser mayor que el Total.","")</f>
        <v/>
      </c>
      <c r="BD10" s="29">
        <f>IF($B10&lt;&gt;($K10+$L10),1,0)</f>
        <v>0</v>
      </c>
      <c r="BE10" s="29">
        <f>IF($B10&lt;$M10,1,0)</f>
        <v>0</v>
      </c>
      <c r="BF10" s="29">
        <f>IF($B10=0,"",IF($M10="",IF($B10="","",1),0))</f>
        <v>0</v>
      </c>
    </row>
    <row r="11" spans="1:58" s="11" customFormat="1" x14ac:dyDescent="0.15">
      <c r="A11" s="30" t="s">
        <v>19</v>
      </c>
      <c r="B11" s="31">
        <f>SUM(C11:J11)</f>
        <v>0</v>
      </c>
      <c r="C11" s="32"/>
      <c r="D11" s="33"/>
      <c r="E11" s="33"/>
      <c r="F11" s="33"/>
      <c r="G11" s="33"/>
      <c r="H11" s="33"/>
      <c r="I11" s="33"/>
      <c r="J11" s="34"/>
      <c r="K11" s="32"/>
      <c r="L11" s="34"/>
      <c r="M11" s="35"/>
      <c r="N11" s="24" t="str">
        <f t="shared" si="1"/>
        <v xml:space="preserve"> </v>
      </c>
      <c r="O11" s="25"/>
      <c r="P11" s="25"/>
      <c r="Q11" s="26"/>
      <c r="R11" s="26"/>
      <c r="S11" s="26"/>
      <c r="T11" s="26"/>
      <c r="U11" s="26"/>
      <c r="V11" s="26"/>
      <c r="W11" s="26"/>
      <c r="AT11" s="12"/>
      <c r="AU11" s="12"/>
      <c r="BA11" s="27" t="str">
        <f t="shared" ref="BA11:BA21" si="2">IF($B11&lt;&gt;($K11+$L11)," El número consultas según sexo NO puede ser diferente al Total.","")</f>
        <v/>
      </c>
      <c r="BB11" s="28" t="str">
        <f t="shared" ref="BB11:BB21" si="3">IF($B11=0,"",IF($M11="",IF($B11="",""," No olvide escribir la columna Beneficiarios."),""))</f>
        <v/>
      </c>
      <c r="BC11" s="28" t="str">
        <f t="shared" ref="BC11:BC21" si="4">IF($B11&lt;$M11," El número de Beneficiarios NO puede ser mayor que el Total.","")</f>
        <v/>
      </c>
      <c r="BD11" s="29">
        <f t="shared" ref="BD11:BD21" si="5">IF($B11&lt;&gt;($K11+$L11),1,0)</f>
        <v>0</v>
      </c>
      <c r="BE11" s="29">
        <f t="shared" ref="BE11:BE21" si="6">IF($B11&lt;$M11,1,0)</f>
        <v>0</v>
      </c>
      <c r="BF11" s="29" t="str">
        <f t="shared" ref="BF11:BF21" si="7">IF($B11=0,"",IF($M11="",IF($B11="","",1),0))</f>
        <v/>
      </c>
    </row>
    <row r="12" spans="1:58" s="11" customFormat="1" x14ac:dyDescent="0.15">
      <c r="A12" s="36" t="s">
        <v>20</v>
      </c>
      <c r="B12" s="23">
        <f t="shared" ref="B12:B21" si="8">SUM(C12:J12)</f>
        <v>0</v>
      </c>
      <c r="C12" s="37"/>
      <c r="D12" s="38"/>
      <c r="E12" s="38"/>
      <c r="F12" s="38"/>
      <c r="G12" s="38"/>
      <c r="H12" s="38"/>
      <c r="I12" s="38"/>
      <c r="J12" s="39"/>
      <c r="K12" s="37"/>
      <c r="L12" s="39"/>
      <c r="M12" s="40"/>
      <c r="N12" s="24" t="str">
        <f t="shared" si="1"/>
        <v xml:space="preserve"> </v>
      </c>
      <c r="O12" s="25"/>
      <c r="P12" s="25"/>
      <c r="Q12" s="26"/>
      <c r="R12" s="26"/>
      <c r="S12" s="26"/>
      <c r="T12" s="26"/>
      <c r="U12" s="26"/>
      <c r="V12" s="26"/>
      <c r="W12" s="26"/>
      <c r="AT12" s="12"/>
      <c r="AU12" s="12"/>
      <c r="BA12" s="27" t="str">
        <f t="shared" si="2"/>
        <v/>
      </c>
      <c r="BB12" s="28" t="str">
        <f t="shared" si="3"/>
        <v/>
      </c>
      <c r="BC12" s="28" t="str">
        <f t="shared" si="4"/>
        <v/>
      </c>
      <c r="BD12" s="29">
        <f t="shared" si="5"/>
        <v>0</v>
      </c>
      <c r="BE12" s="29">
        <f t="shared" si="6"/>
        <v>0</v>
      </c>
      <c r="BF12" s="29" t="str">
        <f t="shared" si="7"/>
        <v/>
      </c>
    </row>
    <row r="13" spans="1:58" s="11" customFormat="1" x14ac:dyDescent="0.15">
      <c r="A13" s="41" t="s">
        <v>21</v>
      </c>
      <c r="B13" s="23">
        <f t="shared" si="8"/>
        <v>0</v>
      </c>
      <c r="C13" s="37"/>
      <c r="D13" s="38"/>
      <c r="E13" s="38"/>
      <c r="F13" s="38"/>
      <c r="G13" s="38"/>
      <c r="H13" s="38"/>
      <c r="I13" s="38"/>
      <c r="J13" s="39"/>
      <c r="K13" s="37"/>
      <c r="L13" s="39"/>
      <c r="M13" s="40"/>
      <c r="N13" s="24" t="str">
        <f t="shared" si="1"/>
        <v xml:space="preserve"> </v>
      </c>
      <c r="O13" s="25"/>
      <c r="P13" s="25"/>
      <c r="Q13" s="26"/>
      <c r="R13" s="26"/>
      <c r="S13" s="26"/>
      <c r="T13" s="26"/>
      <c r="U13" s="26"/>
      <c r="V13" s="26"/>
      <c r="W13" s="26"/>
      <c r="AT13" s="12"/>
      <c r="AU13" s="12"/>
      <c r="BA13" s="27" t="str">
        <f t="shared" si="2"/>
        <v/>
      </c>
      <c r="BB13" s="28" t="str">
        <f t="shared" si="3"/>
        <v/>
      </c>
      <c r="BC13" s="28" t="str">
        <f t="shared" si="4"/>
        <v/>
      </c>
      <c r="BD13" s="29">
        <f t="shared" si="5"/>
        <v>0</v>
      </c>
      <c r="BE13" s="29">
        <f t="shared" si="6"/>
        <v>0</v>
      </c>
      <c r="BF13" s="29" t="str">
        <f t="shared" si="7"/>
        <v/>
      </c>
    </row>
    <row r="14" spans="1:58" s="11" customFormat="1" x14ac:dyDescent="0.15">
      <c r="A14" s="42" t="s">
        <v>22</v>
      </c>
      <c r="B14" s="43">
        <f t="shared" si="8"/>
        <v>0</v>
      </c>
      <c r="C14" s="44"/>
      <c r="D14" s="45"/>
      <c r="E14" s="45"/>
      <c r="F14" s="45"/>
      <c r="G14" s="45"/>
      <c r="H14" s="45"/>
      <c r="I14" s="45"/>
      <c r="J14" s="46"/>
      <c r="K14" s="44"/>
      <c r="L14" s="46"/>
      <c r="M14" s="47"/>
      <c r="N14" s="24" t="str">
        <f t="shared" si="1"/>
        <v xml:space="preserve"> </v>
      </c>
      <c r="O14" s="25"/>
      <c r="P14" s="25"/>
      <c r="Q14" s="26"/>
      <c r="R14" s="26"/>
      <c r="S14" s="26"/>
      <c r="T14" s="26"/>
      <c r="U14" s="26"/>
      <c r="V14" s="26"/>
      <c r="W14" s="26"/>
      <c r="AT14" s="12"/>
      <c r="AU14" s="12"/>
      <c r="BA14" s="27" t="str">
        <f t="shared" si="2"/>
        <v/>
      </c>
      <c r="BB14" s="28" t="str">
        <f t="shared" si="3"/>
        <v/>
      </c>
      <c r="BC14" s="28" t="str">
        <f t="shared" si="4"/>
        <v/>
      </c>
      <c r="BD14" s="29">
        <f t="shared" si="5"/>
        <v>0</v>
      </c>
      <c r="BE14" s="29">
        <f t="shared" si="6"/>
        <v>0</v>
      </c>
      <c r="BF14" s="29" t="str">
        <f t="shared" si="7"/>
        <v/>
      </c>
    </row>
    <row r="15" spans="1:58" s="11" customFormat="1" x14ac:dyDescent="0.15">
      <c r="A15" s="48" t="s">
        <v>23</v>
      </c>
      <c r="B15" s="23">
        <f t="shared" si="8"/>
        <v>0</v>
      </c>
      <c r="C15" s="37"/>
      <c r="D15" s="38"/>
      <c r="E15" s="38"/>
      <c r="F15" s="38"/>
      <c r="G15" s="38"/>
      <c r="H15" s="38"/>
      <c r="I15" s="38"/>
      <c r="J15" s="39"/>
      <c r="K15" s="37"/>
      <c r="L15" s="39"/>
      <c r="M15" s="40"/>
      <c r="N15" s="24" t="str">
        <f t="shared" si="1"/>
        <v xml:space="preserve"> </v>
      </c>
      <c r="O15" s="25"/>
      <c r="P15" s="25"/>
      <c r="Q15" s="26"/>
      <c r="R15" s="26"/>
      <c r="S15" s="26"/>
      <c r="T15" s="26"/>
      <c r="U15" s="26"/>
      <c r="V15" s="26"/>
      <c r="W15" s="26"/>
      <c r="AT15" s="12"/>
      <c r="AU15" s="12"/>
      <c r="BA15" s="27" t="str">
        <f t="shared" si="2"/>
        <v/>
      </c>
      <c r="BB15" s="28" t="str">
        <f t="shared" si="3"/>
        <v/>
      </c>
      <c r="BC15" s="28" t="str">
        <f t="shared" si="4"/>
        <v/>
      </c>
      <c r="BD15" s="29">
        <f t="shared" si="5"/>
        <v>0</v>
      </c>
      <c r="BE15" s="29">
        <f t="shared" si="6"/>
        <v>0</v>
      </c>
      <c r="BF15" s="29" t="str">
        <f t="shared" si="7"/>
        <v/>
      </c>
    </row>
    <row r="16" spans="1:58" s="11" customFormat="1" x14ac:dyDescent="0.15">
      <c r="A16" s="49" t="s">
        <v>24</v>
      </c>
      <c r="B16" s="23">
        <f t="shared" si="8"/>
        <v>0</v>
      </c>
      <c r="C16" s="37"/>
      <c r="D16" s="38"/>
      <c r="E16" s="38"/>
      <c r="F16" s="38"/>
      <c r="G16" s="38"/>
      <c r="H16" s="38"/>
      <c r="I16" s="38"/>
      <c r="J16" s="39"/>
      <c r="K16" s="37"/>
      <c r="L16" s="39"/>
      <c r="M16" s="40"/>
      <c r="N16" s="24" t="str">
        <f t="shared" si="1"/>
        <v xml:space="preserve"> </v>
      </c>
      <c r="O16" s="25"/>
      <c r="P16" s="25"/>
      <c r="Q16" s="26"/>
      <c r="R16" s="26"/>
      <c r="S16" s="26"/>
      <c r="T16" s="26"/>
      <c r="U16" s="26"/>
      <c r="V16" s="26"/>
      <c r="W16" s="26"/>
      <c r="AT16" s="12"/>
      <c r="AU16" s="12"/>
      <c r="BA16" s="27" t="str">
        <f t="shared" si="2"/>
        <v/>
      </c>
      <c r="BB16" s="28" t="str">
        <f t="shared" si="3"/>
        <v/>
      </c>
      <c r="BC16" s="28" t="str">
        <f t="shared" si="4"/>
        <v/>
      </c>
      <c r="BD16" s="29">
        <f t="shared" si="5"/>
        <v>0</v>
      </c>
      <c r="BE16" s="29">
        <f t="shared" si="6"/>
        <v>0</v>
      </c>
      <c r="BF16" s="29" t="str">
        <f t="shared" si="7"/>
        <v/>
      </c>
    </row>
    <row r="17" spans="1:58" s="11" customFormat="1" x14ac:dyDescent="0.15">
      <c r="A17" s="50" t="s">
        <v>25</v>
      </c>
      <c r="B17" s="51">
        <f t="shared" si="8"/>
        <v>0</v>
      </c>
      <c r="C17" s="52"/>
      <c r="D17" s="53"/>
      <c r="E17" s="53"/>
      <c r="F17" s="54"/>
      <c r="G17" s="54"/>
      <c r="H17" s="54"/>
      <c r="I17" s="54"/>
      <c r="J17" s="55"/>
      <c r="K17" s="56"/>
      <c r="L17" s="57"/>
      <c r="M17" s="58"/>
      <c r="N17" s="24" t="str">
        <f t="shared" si="1"/>
        <v xml:space="preserve"> </v>
      </c>
      <c r="O17" s="25"/>
      <c r="P17" s="25"/>
      <c r="Q17" s="26"/>
      <c r="R17" s="26"/>
      <c r="S17" s="26"/>
      <c r="T17" s="26"/>
      <c r="U17" s="26"/>
      <c r="V17" s="26"/>
      <c r="W17" s="26"/>
      <c r="AT17" s="12"/>
      <c r="AU17" s="12"/>
      <c r="BA17" s="27" t="str">
        <f t="shared" si="2"/>
        <v/>
      </c>
      <c r="BB17" s="28" t="str">
        <f t="shared" si="3"/>
        <v/>
      </c>
      <c r="BC17" s="28" t="str">
        <f t="shared" si="4"/>
        <v/>
      </c>
      <c r="BD17" s="29">
        <f t="shared" si="5"/>
        <v>0</v>
      </c>
      <c r="BE17" s="29">
        <f t="shared" si="6"/>
        <v>0</v>
      </c>
      <c r="BF17" s="29" t="str">
        <f t="shared" si="7"/>
        <v/>
      </c>
    </row>
    <row r="18" spans="1:58" s="11" customFormat="1" x14ac:dyDescent="0.15">
      <c r="A18" s="50" t="s">
        <v>26</v>
      </c>
      <c r="B18" s="23">
        <f t="shared" si="8"/>
        <v>0</v>
      </c>
      <c r="C18" s="37"/>
      <c r="D18" s="38"/>
      <c r="E18" s="38"/>
      <c r="F18" s="54"/>
      <c r="G18" s="54"/>
      <c r="H18" s="54"/>
      <c r="I18" s="54"/>
      <c r="J18" s="57"/>
      <c r="K18" s="53"/>
      <c r="L18" s="57"/>
      <c r="M18" s="58"/>
      <c r="N18" s="24" t="str">
        <f t="shared" si="1"/>
        <v xml:space="preserve"> </v>
      </c>
      <c r="O18" s="7"/>
      <c r="P18" s="7"/>
      <c r="Q18" s="7"/>
      <c r="R18" s="7"/>
      <c r="S18" s="7"/>
      <c r="T18" s="7"/>
      <c r="U18" s="7"/>
      <c r="V18" s="7"/>
      <c r="W18" s="7"/>
      <c r="AT18" s="12"/>
      <c r="AU18" s="12"/>
      <c r="BA18" s="27" t="str">
        <f t="shared" si="2"/>
        <v/>
      </c>
      <c r="BB18" s="28" t="str">
        <f t="shared" si="3"/>
        <v/>
      </c>
      <c r="BC18" s="28" t="str">
        <f t="shared" si="4"/>
        <v/>
      </c>
      <c r="BD18" s="29">
        <f t="shared" si="5"/>
        <v>0</v>
      </c>
      <c r="BE18" s="29">
        <f t="shared" si="6"/>
        <v>0</v>
      </c>
      <c r="BF18" s="29" t="str">
        <f t="shared" si="7"/>
        <v/>
      </c>
    </row>
    <row r="19" spans="1:58" s="11" customFormat="1" x14ac:dyDescent="0.15">
      <c r="A19" s="50" t="s">
        <v>27</v>
      </c>
      <c r="B19" s="51">
        <f t="shared" si="8"/>
        <v>0</v>
      </c>
      <c r="C19" s="59"/>
      <c r="D19" s="54"/>
      <c r="E19" s="54"/>
      <c r="F19" s="54"/>
      <c r="G19" s="54"/>
      <c r="H19" s="54"/>
      <c r="I19" s="54"/>
      <c r="J19" s="57"/>
      <c r="K19" s="37"/>
      <c r="L19" s="57"/>
      <c r="M19" s="58"/>
      <c r="N19" s="24" t="str">
        <f>$BA19&amp;" "&amp;$BB19&amp;""&amp;$BC19&amp;""</f>
        <v xml:space="preserve"> </v>
      </c>
      <c r="O19" s="7"/>
      <c r="P19" s="7"/>
      <c r="Q19" s="7"/>
      <c r="R19" s="7"/>
      <c r="S19" s="7"/>
      <c r="T19" s="7"/>
      <c r="U19" s="7"/>
      <c r="V19" s="7"/>
      <c r="W19" s="7"/>
      <c r="AT19" s="12"/>
      <c r="AU19" s="12"/>
      <c r="BA19" s="27" t="str">
        <f t="shared" si="2"/>
        <v/>
      </c>
      <c r="BB19" s="28" t="str">
        <f t="shared" si="3"/>
        <v/>
      </c>
      <c r="BC19" s="28" t="str">
        <f t="shared" si="4"/>
        <v/>
      </c>
      <c r="BD19" s="29">
        <f t="shared" si="5"/>
        <v>0</v>
      </c>
      <c r="BE19" s="29">
        <f t="shared" si="6"/>
        <v>0</v>
      </c>
      <c r="BF19" s="29" t="str">
        <f t="shared" si="7"/>
        <v/>
      </c>
    </row>
    <row r="20" spans="1:58" s="11" customFormat="1" x14ac:dyDescent="0.15">
      <c r="A20" s="50" t="s">
        <v>28</v>
      </c>
      <c r="B20" s="51">
        <f t="shared" si="8"/>
        <v>0</v>
      </c>
      <c r="C20" s="59"/>
      <c r="D20" s="54"/>
      <c r="E20" s="54"/>
      <c r="F20" s="54"/>
      <c r="G20" s="54"/>
      <c r="H20" s="54"/>
      <c r="I20" s="54"/>
      <c r="J20" s="57"/>
      <c r="K20" s="37"/>
      <c r="L20" s="57"/>
      <c r="M20" s="58"/>
      <c r="N20" s="24" t="str">
        <f>$BA20&amp;" "&amp;$BB20&amp;""&amp;$BC20&amp;""</f>
        <v xml:space="preserve"> </v>
      </c>
      <c r="O20" s="7"/>
      <c r="P20" s="7"/>
      <c r="Q20" s="7"/>
      <c r="R20" s="7"/>
      <c r="S20" s="7"/>
      <c r="T20" s="7"/>
      <c r="U20" s="7"/>
      <c r="V20" s="7"/>
      <c r="W20" s="7"/>
      <c r="AT20" s="12"/>
      <c r="AU20" s="12"/>
      <c r="BA20" s="27" t="str">
        <f t="shared" si="2"/>
        <v/>
      </c>
      <c r="BB20" s="28" t="str">
        <f t="shared" si="3"/>
        <v/>
      </c>
      <c r="BC20" s="28" t="str">
        <f t="shared" si="4"/>
        <v/>
      </c>
      <c r="BD20" s="29">
        <f t="shared" si="5"/>
        <v>0</v>
      </c>
      <c r="BE20" s="29">
        <f t="shared" si="6"/>
        <v>0</v>
      </c>
      <c r="BF20" s="29" t="str">
        <f t="shared" si="7"/>
        <v/>
      </c>
    </row>
    <row r="21" spans="1:58" s="11" customFormat="1" x14ac:dyDescent="0.15">
      <c r="A21" s="60" t="s">
        <v>29</v>
      </c>
      <c r="B21" s="61">
        <f t="shared" si="8"/>
        <v>554</v>
      </c>
      <c r="C21" s="62">
        <v>12</v>
      </c>
      <c r="D21" s="63">
        <v>20</v>
      </c>
      <c r="E21" s="63">
        <v>12</v>
      </c>
      <c r="F21" s="63">
        <v>12</v>
      </c>
      <c r="G21" s="63">
        <v>20</v>
      </c>
      <c r="H21" s="63">
        <v>28</v>
      </c>
      <c r="I21" s="63">
        <v>258</v>
      </c>
      <c r="J21" s="64">
        <v>192</v>
      </c>
      <c r="K21" s="62">
        <v>232</v>
      </c>
      <c r="L21" s="64">
        <v>322</v>
      </c>
      <c r="M21" s="65">
        <v>554</v>
      </c>
      <c r="N21" s="24" t="str">
        <f t="shared" si="1"/>
        <v xml:space="preserve"> </v>
      </c>
      <c r="O21" s="7"/>
      <c r="P21" s="7"/>
      <c r="Q21" s="7"/>
      <c r="R21" s="7"/>
      <c r="S21" s="7"/>
      <c r="T21" s="7"/>
      <c r="U21" s="7"/>
      <c r="V21" s="7"/>
      <c r="W21" s="7"/>
      <c r="AT21" s="12"/>
      <c r="AU21" s="12"/>
      <c r="BA21" s="27" t="str">
        <f t="shared" si="2"/>
        <v/>
      </c>
      <c r="BB21" s="28" t="str">
        <f t="shared" si="3"/>
        <v/>
      </c>
      <c r="BC21" s="28" t="str">
        <f t="shared" si="4"/>
        <v/>
      </c>
      <c r="BD21" s="29">
        <f t="shared" si="5"/>
        <v>0</v>
      </c>
      <c r="BE21" s="29">
        <f t="shared" si="6"/>
        <v>0</v>
      </c>
      <c r="BF21" s="29">
        <f t="shared" si="7"/>
        <v>0</v>
      </c>
    </row>
    <row r="22" spans="1:58" s="7" customFormat="1" ht="14.25" x14ac:dyDescent="0.2">
      <c r="A22" s="8" t="s">
        <v>30</v>
      </c>
      <c r="B22" s="8"/>
      <c r="C22" s="8"/>
      <c r="D22" s="8"/>
      <c r="E22" s="8"/>
      <c r="F22" s="8"/>
      <c r="G22" s="8"/>
      <c r="H22" s="8"/>
      <c r="I22" s="8"/>
      <c r="J22" s="9"/>
      <c r="K22" s="8"/>
      <c r="L22" s="8"/>
      <c r="M22" s="8"/>
      <c r="N22" s="3"/>
      <c r="AV22" s="3"/>
      <c r="AW22" s="3"/>
    </row>
    <row r="23" spans="1:58" s="11" customFormat="1" x14ac:dyDescent="0.1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66"/>
      <c r="O23" s="66"/>
      <c r="P23" s="25"/>
      <c r="Q23" s="25"/>
      <c r="R23" s="25"/>
      <c r="S23" s="26"/>
      <c r="T23" s="26"/>
      <c r="U23" s="26"/>
      <c r="V23" s="26"/>
      <c r="W23" s="26"/>
      <c r="X23" s="26"/>
      <c r="Y23" s="26"/>
      <c r="Z23" s="12"/>
      <c r="AA23" s="67"/>
      <c r="AB23" s="67"/>
      <c r="AC23" s="12"/>
      <c r="AD23" s="12"/>
      <c r="AV23" s="12"/>
      <c r="AW23" s="12"/>
    </row>
    <row r="24" spans="1:58" s="11" customFormat="1" ht="21" x14ac:dyDescent="0.15">
      <c r="A24" s="396"/>
      <c r="B24" s="398"/>
      <c r="C24" s="13" t="s">
        <v>8</v>
      </c>
      <c r="D24" s="14" t="s">
        <v>9</v>
      </c>
      <c r="E24" s="14" t="s">
        <v>10</v>
      </c>
      <c r="F24" s="14" t="s">
        <v>11</v>
      </c>
      <c r="G24" s="14" t="s">
        <v>12</v>
      </c>
      <c r="H24" s="14" t="s">
        <v>13</v>
      </c>
      <c r="I24" s="14" t="s">
        <v>14</v>
      </c>
      <c r="J24" s="15" t="s">
        <v>15</v>
      </c>
      <c r="K24" s="16" t="s">
        <v>16</v>
      </c>
      <c r="L24" s="15" t="s">
        <v>17</v>
      </c>
      <c r="M24" s="394"/>
      <c r="N24" s="66"/>
      <c r="O24" s="66"/>
      <c r="P24" s="25"/>
      <c r="Q24" s="25"/>
      <c r="R24" s="25"/>
      <c r="S24" s="26"/>
      <c r="T24" s="26"/>
      <c r="U24" s="26"/>
      <c r="V24" s="26"/>
      <c r="W24" s="26"/>
      <c r="X24" s="26"/>
      <c r="Y24" s="26"/>
      <c r="Z24" s="12"/>
      <c r="AA24" s="67"/>
      <c r="AB24" s="67"/>
      <c r="AC24" s="12"/>
      <c r="AD24" s="12"/>
      <c r="AV24" s="12"/>
      <c r="AW24" s="12"/>
    </row>
    <row r="25" spans="1:58" s="11" customFormat="1" x14ac:dyDescent="0.15">
      <c r="A25" s="68" t="s">
        <v>32</v>
      </c>
      <c r="B25" s="31">
        <f>SUM(C25:J25)</f>
        <v>0</v>
      </c>
      <c r="C25" s="32"/>
      <c r="D25" s="33"/>
      <c r="E25" s="33"/>
      <c r="F25" s="33"/>
      <c r="G25" s="33"/>
      <c r="H25" s="33"/>
      <c r="I25" s="33"/>
      <c r="J25" s="34"/>
      <c r="K25" s="32"/>
      <c r="L25" s="34"/>
      <c r="M25" s="69"/>
      <c r="N25" s="24" t="str">
        <f t="shared" ref="N25:N37" si="9">$BA25&amp;" "&amp;$BB25&amp;""&amp;$BC25</f>
        <v xml:space="preserve"> </v>
      </c>
      <c r="O25" s="66"/>
      <c r="P25" s="25"/>
      <c r="Q25" s="25"/>
      <c r="R25" s="25"/>
      <c r="S25" s="26"/>
      <c r="T25" s="26"/>
      <c r="U25" s="26"/>
      <c r="V25" s="26"/>
      <c r="W25" s="26"/>
      <c r="AC25" s="12"/>
      <c r="AD25" s="12"/>
      <c r="AV25" s="12"/>
      <c r="AW25" s="12"/>
      <c r="BA25" s="27" t="str">
        <f>IF($B25&lt;&gt;($K25+$L25)," El número consultas según sexo NO puede ser diferente al Total.","")</f>
        <v/>
      </c>
      <c r="BB25" s="28" t="str">
        <f>IF($B25=0,"",IF($M25="",IF($B25="",""," No olvide escribir la columna Beneficiarios."),""))</f>
        <v/>
      </c>
      <c r="BC25" s="28" t="str">
        <f>IF($B25&lt;$M25," El número de Beneficiarios NO puede ser mayor que el Total.","")</f>
        <v/>
      </c>
      <c r="BD25" s="29">
        <f>IF($B25&lt;&gt;($K25+$L25),1,0)</f>
        <v>0</v>
      </c>
      <c r="BE25" s="29">
        <f>IF($B25&lt;$M25,1,0)</f>
        <v>0</v>
      </c>
      <c r="BF25" s="29" t="str">
        <f t="shared" ref="BF25:BF37" si="10">IF($B25=0,"",IF($M25="",IF($B25="","",1),0))</f>
        <v/>
      </c>
    </row>
    <row r="26" spans="1:58" s="11" customFormat="1" x14ac:dyDescent="0.15">
      <c r="A26" s="70" t="s">
        <v>33</v>
      </c>
      <c r="B26" s="23">
        <f t="shared" ref="B26:B37" si="11">SUM(C26:J26)</f>
        <v>0</v>
      </c>
      <c r="C26" s="37"/>
      <c r="D26" s="38"/>
      <c r="E26" s="38"/>
      <c r="F26" s="38"/>
      <c r="G26" s="38"/>
      <c r="H26" s="38"/>
      <c r="I26" s="38"/>
      <c r="J26" s="39"/>
      <c r="K26" s="56"/>
      <c r="L26" s="39"/>
      <c r="M26" s="71"/>
      <c r="N26" s="24" t="str">
        <f t="shared" si="9"/>
        <v xml:space="preserve"> </v>
      </c>
      <c r="O26" s="66"/>
      <c r="P26" s="25"/>
      <c r="Q26" s="25"/>
      <c r="R26" s="25"/>
      <c r="S26" s="26"/>
      <c r="T26" s="26"/>
      <c r="U26" s="26"/>
      <c r="V26" s="26"/>
      <c r="W26" s="26"/>
      <c r="AC26" s="12"/>
      <c r="AD26" s="12"/>
      <c r="AV26" s="12"/>
      <c r="AW26" s="12"/>
      <c r="BA26" s="27" t="str">
        <f t="shared" ref="BA26:BA37" si="12">IF($B26&lt;&gt;($K26+$L26)," El número consultas según sexo NO puede ser diferente al Total.","")</f>
        <v/>
      </c>
      <c r="BB26" s="28" t="str">
        <f t="shared" ref="BB26:BB37" si="13">IF($B26=0,"",IF($M26="",IF($B26="",""," No olvide escribir la columna Beneficiarios."),""))</f>
        <v/>
      </c>
      <c r="BC26" s="28" t="str">
        <f t="shared" ref="BC26:BC37" si="14">IF($B26&lt;$M26," El número de Beneficiarios NO puede ser mayor que el Total.","")</f>
        <v/>
      </c>
      <c r="BD26" s="29">
        <f t="shared" ref="BD26:BD37" si="15">IF($B26&lt;&gt;($K26+$L26),1,0)</f>
        <v>0</v>
      </c>
      <c r="BE26" s="29">
        <f t="shared" ref="BE26:BE37" si="16">IF($B26&lt;$M26,1,0)</f>
        <v>0</v>
      </c>
      <c r="BF26" s="29" t="str">
        <f t="shared" si="10"/>
        <v/>
      </c>
    </row>
    <row r="27" spans="1:58" s="11" customFormat="1" x14ac:dyDescent="0.15">
      <c r="A27" s="72" t="s">
        <v>34</v>
      </c>
      <c r="B27" s="51">
        <f t="shared" si="11"/>
        <v>0</v>
      </c>
      <c r="C27" s="37"/>
      <c r="D27" s="38"/>
      <c r="E27" s="38"/>
      <c r="F27" s="38"/>
      <c r="G27" s="38"/>
      <c r="H27" s="38"/>
      <c r="I27" s="38"/>
      <c r="J27" s="39"/>
      <c r="K27" s="37"/>
      <c r="L27" s="39"/>
      <c r="M27" s="71"/>
      <c r="N27" s="24" t="str">
        <f t="shared" si="9"/>
        <v xml:space="preserve"> </v>
      </c>
      <c r="O27" s="66"/>
      <c r="P27" s="25"/>
      <c r="Q27" s="25"/>
      <c r="R27" s="25"/>
      <c r="S27" s="26"/>
      <c r="T27" s="26"/>
      <c r="U27" s="26"/>
      <c r="V27" s="26"/>
      <c r="W27" s="26"/>
      <c r="AC27" s="12"/>
      <c r="AD27" s="12"/>
      <c r="AV27" s="12"/>
      <c r="AW27" s="12"/>
      <c r="BA27" s="27" t="str">
        <f t="shared" si="12"/>
        <v/>
      </c>
      <c r="BB27" s="28" t="str">
        <f t="shared" si="13"/>
        <v/>
      </c>
      <c r="BC27" s="28" t="str">
        <f t="shared" si="14"/>
        <v/>
      </c>
      <c r="BD27" s="29">
        <f t="shared" si="15"/>
        <v>0</v>
      </c>
      <c r="BE27" s="29">
        <f t="shared" si="16"/>
        <v>0</v>
      </c>
      <c r="BF27" s="29" t="str">
        <f t="shared" si="10"/>
        <v/>
      </c>
    </row>
    <row r="28" spans="1:58" s="11" customFormat="1" x14ac:dyDescent="0.15">
      <c r="A28" s="72" t="s">
        <v>35</v>
      </c>
      <c r="B28" s="51">
        <f t="shared" si="11"/>
        <v>0</v>
      </c>
      <c r="C28" s="37"/>
      <c r="D28" s="38"/>
      <c r="E28" s="38"/>
      <c r="F28" s="38"/>
      <c r="G28" s="38"/>
      <c r="H28" s="38"/>
      <c r="I28" s="38"/>
      <c r="J28" s="39"/>
      <c r="K28" s="37"/>
      <c r="L28" s="39"/>
      <c r="M28" s="71"/>
      <c r="N28" s="24" t="str">
        <f t="shared" si="9"/>
        <v xml:space="preserve"> </v>
      </c>
      <c r="O28" s="66"/>
      <c r="P28" s="25"/>
      <c r="Q28" s="25"/>
      <c r="R28" s="25"/>
      <c r="S28" s="26"/>
      <c r="T28" s="26"/>
      <c r="U28" s="26"/>
      <c r="V28" s="26"/>
      <c r="W28" s="26"/>
      <c r="AC28" s="12"/>
      <c r="AD28" s="12"/>
      <c r="AV28" s="12"/>
      <c r="AW28" s="12"/>
      <c r="BA28" s="27" t="str">
        <f t="shared" si="12"/>
        <v/>
      </c>
      <c r="BB28" s="28" t="str">
        <f t="shared" si="13"/>
        <v/>
      </c>
      <c r="BC28" s="28" t="str">
        <f t="shared" si="14"/>
        <v/>
      </c>
      <c r="BD28" s="29">
        <f t="shared" si="15"/>
        <v>0</v>
      </c>
      <c r="BE28" s="29">
        <f t="shared" si="16"/>
        <v>0</v>
      </c>
      <c r="BF28" s="29" t="str">
        <f t="shared" si="10"/>
        <v/>
      </c>
    </row>
    <row r="29" spans="1:58" s="11" customFormat="1" x14ac:dyDescent="0.15">
      <c r="A29" s="48" t="s">
        <v>36</v>
      </c>
      <c r="B29" s="23">
        <f t="shared" si="11"/>
        <v>0</v>
      </c>
      <c r="C29" s="37"/>
      <c r="D29" s="38"/>
      <c r="E29" s="38"/>
      <c r="F29" s="38"/>
      <c r="G29" s="38"/>
      <c r="H29" s="38"/>
      <c r="I29" s="38"/>
      <c r="J29" s="39"/>
      <c r="K29" s="37"/>
      <c r="L29" s="39"/>
      <c r="M29" s="71"/>
      <c r="N29" s="24" t="str">
        <f t="shared" si="9"/>
        <v xml:space="preserve"> </v>
      </c>
      <c r="O29" s="66"/>
      <c r="P29" s="25"/>
      <c r="Q29" s="25"/>
      <c r="R29" s="25"/>
      <c r="S29" s="26"/>
      <c r="T29" s="26"/>
      <c r="U29" s="26"/>
      <c r="V29" s="26"/>
      <c r="W29" s="26"/>
      <c r="AC29" s="12"/>
      <c r="AD29" s="12"/>
      <c r="AV29" s="12"/>
      <c r="AW29" s="12"/>
      <c r="BA29" s="27" t="str">
        <f t="shared" si="12"/>
        <v/>
      </c>
      <c r="BB29" s="28" t="str">
        <f t="shared" si="13"/>
        <v/>
      </c>
      <c r="BC29" s="28" t="str">
        <f t="shared" si="14"/>
        <v/>
      </c>
      <c r="BD29" s="29">
        <f t="shared" si="15"/>
        <v>0</v>
      </c>
      <c r="BE29" s="29">
        <f t="shared" si="16"/>
        <v>0</v>
      </c>
      <c r="BF29" s="29" t="str">
        <f t="shared" si="10"/>
        <v/>
      </c>
    </row>
    <row r="30" spans="1:58" s="11" customFormat="1" x14ac:dyDescent="0.15">
      <c r="A30" s="48" t="s">
        <v>37</v>
      </c>
      <c r="B30" s="23">
        <f t="shared" si="11"/>
        <v>0</v>
      </c>
      <c r="C30" s="37"/>
      <c r="D30" s="38"/>
      <c r="E30" s="38"/>
      <c r="F30" s="38"/>
      <c r="G30" s="38"/>
      <c r="H30" s="38"/>
      <c r="I30" s="38"/>
      <c r="J30" s="39"/>
      <c r="K30" s="37"/>
      <c r="L30" s="39"/>
      <c r="M30" s="71"/>
      <c r="N30" s="24" t="str">
        <f t="shared" si="9"/>
        <v xml:space="preserve"> </v>
      </c>
      <c r="O30" s="66"/>
      <c r="P30" s="25"/>
      <c r="Q30" s="25"/>
      <c r="R30" s="25"/>
      <c r="S30" s="26"/>
      <c r="T30" s="26"/>
      <c r="U30" s="26"/>
      <c r="V30" s="26"/>
      <c r="W30" s="26"/>
      <c r="AC30" s="12"/>
      <c r="AD30" s="12"/>
      <c r="AV30" s="12"/>
      <c r="AW30" s="12"/>
      <c r="BA30" s="27" t="str">
        <f t="shared" si="12"/>
        <v/>
      </c>
      <c r="BB30" s="28" t="str">
        <f t="shared" si="13"/>
        <v/>
      </c>
      <c r="BC30" s="28" t="str">
        <f t="shared" si="14"/>
        <v/>
      </c>
      <c r="BD30" s="29">
        <f t="shared" si="15"/>
        <v>0</v>
      </c>
      <c r="BE30" s="29">
        <f t="shared" si="16"/>
        <v>0</v>
      </c>
      <c r="BF30" s="29" t="str">
        <f t="shared" si="10"/>
        <v/>
      </c>
    </row>
    <row r="31" spans="1:58" s="11" customFormat="1" x14ac:dyDescent="0.15">
      <c r="A31" s="48" t="s">
        <v>38</v>
      </c>
      <c r="B31" s="23">
        <f t="shared" si="11"/>
        <v>0</v>
      </c>
      <c r="C31" s="37"/>
      <c r="D31" s="38"/>
      <c r="E31" s="38"/>
      <c r="F31" s="38"/>
      <c r="G31" s="38"/>
      <c r="H31" s="38"/>
      <c r="I31" s="38"/>
      <c r="J31" s="39"/>
      <c r="K31" s="37"/>
      <c r="L31" s="39"/>
      <c r="M31" s="71"/>
      <c r="N31" s="24" t="str">
        <f t="shared" si="9"/>
        <v xml:space="preserve"> </v>
      </c>
      <c r="O31" s="66"/>
      <c r="P31" s="25"/>
      <c r="Q31" s="25"/>
      <c r="R31" s="25"/>
      <c r="S31" s="26"/>
      <c r="T31" s="26"/>
      <c r="U31" s="26"/>
      <c r="V31" s="26"/>
      <c r="W31" s="26"/>
      <c r="AC31" s="12"/>
      <c r="AD31" s="12"/>
      <c r="AV31" s="12"/>
      <c r="AW31" s="12"/>
      <c r="BA31" s="27" t="str">
        <f t="shared" si="12"/>
        <v/>
      </c>
      <c r="BB31" s="28" t="str">
        <f t="shared" si="13"/>
        <v/>
      </c>
      <c r="BC31" s="28" t="str">
        <f t="shared" si="14"/>
        <v/>
      </c>
      <c r="BD31" s="29">
        <f t="shared" si="15"/>
        <v>0</v>
      </c>
      <c r="BE31" s="29">
        <f t="shared" si="16"/>
        <v>0</v>
      </c>
      <c r="BF31" s="29" t="str">
        <f t="shared" si="10"/>
        <v/>
      </c>
    </row>
    <row r="32" spans="1:58" s="11" customFormat="1" x14ac:dyDescent="0.15">
      <c r="A32" s="48" t="s">
        <v>39</v>
      </c>
      <c r="B32" s="23">
        <f t="shared" si="11"/>
        <v>0</v>
      </c>
      <c r="C32" s="37"/>
      <c r="D32" s="38"/>
      <c r="E32" s="38"/>
      <c r="F32" s="38"/>
      <c r="G32" s="38"/>
      <c r="H32" s="38"/>
      <c r="I32" s="38"/>
      <c r="J32" s="39"/>
      <c r="K32" s="37"/>
      <c r="L32" s="39"/>
      <c r="M32" s="71"/>
      <c r="N32" s="24" t="str">
        <f t="shared" si="9"/>
        <v xml:space="preserve"> </v>
      </c>
      <c r="O32" s="66"/>
      <c r="P32" s="25"/>
      <c r="Q32" s="25"/>
      <c r="R32" s="25"/>
      <c r="S32" s="26"/>
      <c r="T32" s="26"/>
      <c r="U32" s="26"/>
      <c r="V32" s="26"/>
      <c r="W32" s="26"/>
      <c r="AC32" s="12"/>
      <c r="AD32" s="12"/>
      <c r="AV32" s="12"/>
      <c r="AW32" s="12"/>
      <c r="BA32" s="27" t="str">
        <f t="shared" si="12"/>
        <v/>
      </c>
      <c r="BB32" s="28" t="str">
        <f t="shared" si="13"/>
        <v/>
      </c>
      <c r="BC32" s="28" t="str">
        <f t="shared" si="14"/>
        <v/>
      </c>
      <c r="BD32" s="29">
        <f t="shared" si="15"/>
        <v>0</v>
      </c>
      <c r="BE32" s="29">
        <f t="shared" si="16"/>
        <v>0</v>
      </c>
      <c r="BF32" s="29" t="str">
        <f t="shared" si="10"/>
        <v/>
      </c>
    </row>
    <row r="33" spans="1:58" s="11" customFormat="1" x14ac:dyDescent="0.15">
      <c r="A33" s="48" t="s">
        <v>40</v>
      </c>
      <c r="B33" s="23">
        <f t="shared" si="11"/>
        <v>0</v>
      </c>
      <c r="C33" s="37"/>
      <c r="D33" s="38"/>
      <c r="E33" s="38"/>
      <c r="F33" s="38"/>
      <c r="G33" s="38"/>
      <c r="H33" s="38"/>
      <c r="I33" s="38"/>
      <c r="J33" s="39"/>
      <c r="K33" s="37"/>
      <c r="L33" s="39"/>
      <c r="M33" s="71"/>
      <c r="N33" s="24" t="str">
        <f t="shared" si="9"/>
        <v xml:space="preserve"> </v>
      </c>
      <c r="O33" s="66"/>
      <c r="P33" s="25"/>
      <c r="Q33" s="25"/>
      <c r="R33" s="25"/>
      <c r="S33" s="26"/>
      <c r="T33" s="26"/>
      <c r="U33" s="26"/>
      <c r="V33" s="26"/>
      <c r="W33" s="26"/>
      <c r="AC33" s="12"/>
      <c r="AD33" s="12"/>
      <c r="AV33" s="12"/>
      <c r="AW33" s="12"/>
      <c r="BA33" s="27" t="str">
        <f t="shared" si="12"/>
        <v/>
      </c>
      <c r="BB33" s="28" t="str">
        <f t="shared" si="13"/>
        <v/>
      </c>
      <c r="BC33" s="28" t="str">
        <f t="shared" si="14"/>
        <v/>
      </c>
      <c r="BD33" s="29">
        <f t="shared" si="15"/>
        <v>0</v>
      </c>
      <c r="BE33" s="29">
        <f t="shared" si="16"/>
        <v>0</v>
      </c>
      <c r="BF33" s="29" t="str">
        <f t="shared" si="10"/>
        <v/>
      </c>
    </row>
    <row r="34" spans="1:58" s="11" customFormat="1" x14ac:dyDescent="0.15">
      <c r="A34" s="48" t="s">
        <v>41</v>
      </c>
      <c r="B34" s="23">
        <f t="shared" si="11"/>
        <v>0</v>
      </c>
      <c r="C34" s="37"/>
      <c r="D34" s="38"/>
      <c r="E34" s="38"/>
      <c r="F34" s="38"/>
      <c r="G34" s="38"/>
      <c r="H34" s="38"/>
      <c r="I34" s="38"/>
      <c r="J34" s="39"/>
      <c r="K34" s="37"/>
      <c r="L34" s="39"/>
      <c r="M34" s="71"/>
      <c r="N34" s="24" t="str">
        <f t="shared" si="9"/>
        <v xml:space="preserve"> </v>
      </c>
      <c r="O34" s="66"/>
      <c r="P34" s="25"/>
      <c r="Q34" s="25"/>
      <c r="R34" s="25"/>
      <c r="S34" s="26"/>
      <c r="T34" s="26"/>
      <c r="U34" s="26"/>
      <c r="V34" s="26"/>
      <c r="W34" s="26"/>
      <c r="AC34" s="12"/>
      <c r="AD34" s="12"/>
      <c r="AV34" s="12"/>
      <c r="AW34" s="12"/>
      <c r="BA34" s="27" t="str">
        <f t="shared" si="12"/>
        <v/>
      </c>
      <c r="BB34" s="28" t="str">
        <f t="shared" si="13"/>
        <v/>
      </c>
      <c r="BC34" s="28" t="str">
        <f t="shared" si="14"/>
        <v/>
      </c>
      <c r="BD34" s="29">
        <f t="shared" si="15"/>
        <v>0</v>
      </c>
      <c r="BE34" s="29">
        <f t="shared" si="16"/>
        <v>0</v>
      </c>
      <c r="BF34" s="29" t="str">
        <f t="shared" si="10"/>
        <v/>
      </c>
    </row>
    <row r="35" spans="1:58" s="11" customFormat="1" x14ac:dyDescent="0.15">
      <c r="A35" s="48" t="s">
        <v>42</v>
      </c>
      <c r="B35" s="23">
        <f t="shared" si="11"/>
        <v>0</v>
      </c>
      <c r="C35" s="37"/>
      <c r="D35" s="38"/>
      <c r="E35" s="38"/>
      <c r="F35" s="38"/>
      <c r="G35" s="38"/>
      <c r="H35" s="38"/>
      <c r="I35" s="38"/>
      <c r="J35" s="39"/>
      <c r="K35" s="37"/>
      <c r="L35" s="39"/>
      <c r="M35" s="71"/>
      <c r="N35" s="24" t="str">
        <f t="shared" si="9"/>
        <v xml:space="preserve"> </v>
      </c>
      <c r="O35" s="66"/>
      <c r="P35" s="25"/>
      <c r="Q35" s="25"/>
      <c r="R35" s="25"/>
      <c r="S35" s="26"/>
      <c r="T35" s="26"/>
      <c r="U35" s="26"/>
      <c r="V35" s="26"/>
      <c r="W35" s="26"/>
      <c r="AC35" s="12"/>
      <c r="AD35" s="12"/>
      <c r="AV35" s="12"/>
      <c r="AW35" s="12"/>
      <c r="BA35" s="27" t="str">
        <f t="shared" si="12"/>
        <v/>
      </c>
      <c r="BB35" s="28" t="str">
        <f t="shared" si="13"/>
        <v/>
      </c>
      <c r="BC35" s="28" t="str">
        <f t="shared" si="14"/>
        <v/>
      </c>
      <c r="BD35" s="29">
        <f t="shared" si="15"/>
        <v>0</v>
      </c>
      <c r="BE35" s="29">
        <f t="shared" si="16"/>
        <v>0</v>
      </c>
      <c r="BF35" s="29" t="str">
        <f t="shared" si="10"/>
        <v/>
      </c>
    </row>
    <row r="36" spans="1:58" s="11" customFormat="1" x14ac:dyDescent="0.15">
      <c r="A36" s="48" t="s">
        <v>43</v>
      </c>
      <c r="B36" s="23">
        <f t="shared" si="11"/>
        <v>0</v>
      </c>
      <c r="C36" s="37"/>
      <c r="D36" s="38"/>
      <c r="E36" s="38"/>
      <c r="F36" s="38"/>
      <c r="G36" s="38"/>
      <c r="H36" s="38"/>
      <c r="I36" s="38"/>
      <c r="J36" s="39"/>
      <c r="K36" s="37"/>
      <c r="L36" s="39"/>
      <c r="M36" s="71"/>
      <c r="N36" s="24" t="str">
        <f t="shared" si="9"/>
        <v xml:space="preserve"> </v>
      </c>
      <c r="O36" s="66"/>
      <c r="P36" s="25"/>
      <c r="Q36" s="25"/>
      <c r="R36" s="25"/>
      <c r="S36" s="26"/>
      <c r="T36" s="26"/>
      <c r="U36" s="26"/>
      <c r="V36" s="26"/>
      <c r="W36" s="26"/>
      <c r="AC36" s="12"/>
      <c r="AD36" s="12"/>
      <c r="AV36" s="12"/>
      <c r="AW36" s="12"/>
      <c r="BA36" s="27" t="str">
        <f t="shared" si="12"/>
        <v/>
      </c>
      <c r="BB36" s="28" t="str">
        <f t="shared" si="13"/>
        <v/>
      </c>
      <c r="BC36" s="28" t="str">
        <f t="shared" si="14"/>
        <v/>
      </c>
      <c r="BD36" s="29">
        <f t="shared" si="15"/>
        <v>0</v>
      </c>
      <c r="BE36" s="29">
        <f t="shared" si="16"/>
        <v>0</v>
      </c>
      <c r="BF36" s="29" t="str">
        <f t="shared" si="10"/>
        <v/>
      </c>
    </row>
    <row r="37" spans="1:58" s="11" customFormat="1" x14ac:dyDescent="0.15">
      <c r="A37" s="73" t="s">
        <v>44</v>
      </c>
      <c r="B37" s="61">
        <f t="shared" si="11"/>
        <v>0</v>
      </c>
      <c r="C37" s="62"/>
      <c r="D37" s="63"/>
      <c r="E37" s="63"/>
      <c r="F37" s="63"/>
      <c r="G37" s="63"/>
      <c r="H37" s="63"/>
      <c r="I37" s="63"/>
      <c r="J37" s="64"/>
      <c r="K37" s="62"/>
      <c r="L37" s="64"/>
      <c r="M37" s="74"/>
      <c r="N37" s="24" t="str">
        <f t="shared" si="9"/>
        <v xml:space="preserve"> </v>
      </c>
      <c r="O37" s="66"/>
      <c r="P37" s="25"/>
      <c r="Q37" s="25"/>
      <c r="R37" s="25"/>
      <c r="S37" s="26"/>
      <c r="T37" s="26"/>
      <c r="U37" s="26"/>
      <c r="V37" s="26"/>
      <c r="W37" s="26"/>
      <c r="AC37" s="12"/>
      <c r="AD37" s="12"/>
      <c r="AV37" s="12"/>
      <c r="AW37" s="12"/>
      <c r="BA37" s="27" t="str">
        <f t="shared" si="12"/>
        <v/>
      </c>
      <c r="BB37" s="28" t="str">
        <f t="shared" si="13"/>
        <v/>
      </c>
      <c r="BC37" s="28" t="str">
        <f t="shared" si="14"/>
        <v/>
      </c>
      <c r="BD37" s="29">
        <f t="shared" si="15"/>
        <v>0</v>
      </c>
      <c r="BE37" s="29">
        <f t="shared" si="16"/>
        <v>0</v>
      </c>
      <c r="BF37" s="29" t="str">
        <f t="shared" si="10"/>
        <v/>
      </c>
    </row>
    <row r="38" spans="1:58" s="11" customFormat="1" ht="14.25" x14ac:dyDescent="0.2">
      <c r="A38" s="75" t="s">
        <v>45</v>
      </c>
      <c r="B38" s="75"/>
      <c r="C38" s="75"/>
      <c r="D38" s="75"/>
      <c r="E38" s="75"/>
      <c r="F38" s="75"/>
      <c r="G38" s="75"/>
      <c r="H38" s="75"/>
      <c r="I38" s="8"/>
      <c r="J38" s="8"/>
      <c r="K38" s="8"/>
      <c r="L38" s="8"/>
      <c r="M38" s="8"/>
      <c r="N38" s="3"/>
      <c r="O38" s="7"/>
      <c r="P38" s="7"/>
      <c r="Q38" s="7"/>
      <c r="R38" s="7"/>
      <c r="S38" s="7"/>
      <c r="T38" s="7"/>
      <c r="U38" s="7"/>
      <c r="V38" s="7"/>
      <c r="W38" s="7"/>
      <c r="AV38" s="12"/>
      <c r="AW38" s="12"/>
      <c r="BA38" s="7"/>
      <c r="BB38" s="7"/>
    </row>
    <row r="39" spans="1:58" s="11" customFormat="1" x14ac:dyDescent="0.1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3"/>
      <c r="L39" s="7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AT39" s="12"/>
      <c r="AU39" s="12"/>
      <c r="BA39" s="7"/>
      <c r="BB39" s="7"/>
    </row>
    <row r="40" spans="1:58" s="11" customFormat="1" ht="21" x14ac:dyDescent="0.15">
      <c r="A40" s="396"/>
      <c r="B40" s="398"/>
      <c r="C40" s="14" t="s">
        <v>11</v>
      </c>
      <c r="D40" s="14" t="s">
        <v>12</v>
      </c>
      <c r="E40" s="77" t="s">
        <v>13</v>
      </c>
      <c r="F40" s="77" t="s">
        <v>48</v>
      </c>
      <c r="G40" s="14" t="s">
        <v>11</v>
      </c>
      <c r="H40" s="14" t="s">
        <v>12</v>
      </c>
      <c r="I40" s="77" t="s">
        <v>13</v>
      </c>
      <c r="J40" s="77" t="s">
        <v>48</v>
      </c>
      <c r="K40" s="3"/>
      <c r="L40" s="3"/>
      <c r="M40" s="3"/>
      <c r="N40" s="76"/>
      <c r="O40" s="7"/>
      <c r="P40" s="7"/>
      <c r="Q40" s="7"/>
      <c r="R40" s="7"/>
      <c r="S40" s="7"/>
      <c r="T40" s="7"/>
      <c r="U40" s="7"/>
      <c r="V40" s="7"/>
      <c r="W40" s="7"/>
      <c r="AV40" s="12"/>
      <c r="AW40" s="12"/>
      <c r="BA40" s="7"/>
      <c r="BB40" s="7"/>
      <c r="BC40" s="7"/>
      <c r="BD40" s="7"/>
    </row>
    <row r="41" spans="1:58" s="11" customFormat="1" x14ac:dyDescent="0.15">
      <c r="A41" s="78" t="s">
        <v>49</v>
      </c>
      <c r="B41" s="23">
        <f>SUM(C41:J41)</f>
        <v>0</v>
      </c>
      <c r="C41" s="32"/>
      <c r="D41" s="33"/>
      <c r="E41" s="34"/>
      <c r="F41" s="34"/>
      <c r="G41" s="32"/>
      <c r="H41" s="33"/>
      <c r="I41" s="33"/>
      <c r="J41" s="34"/>
      <c r="K41" s="24" t="str">
        <f>$BA41</f>
        <v/>
      </c>
      <c r="L41" s="3"/>
      <c r="M41" s="3"/>
      <c r="N41" s="79"/>
      <c r="O41" s="7"/>
      <c r="P41" s="7"/>
      <c r="Q41" s="7"/>
      <c r="R41" s="7"/>
      <c r="S41" s="7"/>
      <c r="T41" s="7"/>
      <c r="U41" s="7"/>
      <c r="V41" s="7"/>
      <c r="W41" s="7"/>
      <c r="AV41" s="12"/>
      <c r="AW41" s="12"/>
      <c r="BA41" s="27" t="str">
        <f>IF($B41&lt;=SUM(F18:I18),""," El número de consultas médicas con y sin entrega de anticoncepción DEBE ser igual o menor al Total de consulta ginecologica mismas edades.")</f>
        <v/>
      </c>
      <c r="BD41" s="29">
        <f>IF($B41&lt;=SUM(F18:I18),0,1)</f>
        <v>0</v>
      </c>
    </row>
    <row r="42" spans="1:58" s="11" customFormat="1" x14ac:dyDescent="0.15">
      <c r="A42" s="60" t="s">
        <v>50</v>
      </c>
      <c r="B42" s="61">
        <f>SUM(C42:J42)</f>
        <v>0</v>
      </c>
      <c r="C42" s="62"/>
      <c r="D42" s="63"/>
      <c r="E42" s="64"/>
      <c r="F42" s="64"/>
      <c r="G42" s="62"/>
      <c r="H42" s="63"/>
      <c r="I42" s="63"/>
      <c r="J42" s="64"/>
      <c r="K42" s="24" t="str">
        <f>$BA42</f>
        <v/>
      </c>
      <c r="L42" s="3"/>
      <c r="M42" s="3"/>
      <c r="N42" s="80"/>
      <c r="O42" s="7"/>
      <c r="P42" s="7"/>
      <c r="Q42" s="7"/>
      <c r="R42" s="7"/>
      <c r="S42" s="7"/>
      <c r="T42" s="7"/>
      <c r="U42" s="7"/>
      <c r="V42" s="7"/>
      <c r="W42" s="7"/>
      <c r="AV42" s="12"/>
      <c r="AW42" s="12"/>
      <c r="BA42" s="27" t="str">
        <f>IF($B42&lt;=SUM(F26:I28),""," El número de consultas por matrona (ón) con y sin entrega de anticoncepción DEBE ser igual o menor al Total de consultas por matrona sección B mismas edades.")</f>
        <v/>
      </c>
      <c r="BD42" s="29">
        <f>IF($B42&lt;=SUM(F26:I28),0,1)</f>
        <v>0</v>
      </c>
    </row>
    <row r="43" spans="1:58" s="11" customFormat="1" ht="14.25" x14ac:dyDescent="0.2">
      <c r="A43" s="81" t="s">
        <v>51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0"/>
      <c r="O43" s="7"/>
      <c r="P43" s="7"/>
      <c r="Q43" s="7"/>
      <c r="R43" s="7"/>
      <c r="S43" s="7"/>
      <c r="T43" s="7"/>
      <c r="U43" s="7"/>
      <c r="V43" s="7"/>
      <c r="W43" s="7"/>
      <c r="AV43" s="12"/>
      <c r="AW43" s="12"/>
      <c r="BA43" s="7"/>
      <c r="BB43" s="7"/>
    </row>
    <row r="44" spans="1:58" s="11" customFormat="1" x14ac:dyDescent="0.1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7"/>
      <c r="O44" s="7"/>
      <c r="P44" s="7"/>
      <c r="Q44" s="7"/>
      <c r="R44" s="7"/>
      <c r="S44" s="7"/>
      <c r="T44" s="7"/>
      <c r="U44" s="7"/>
      <c r="V44" s="7"/>
      <c r="W44" s="7"/>
      <c r="AU44" s="12"/>
      <c r="AV44" s="12"/>
      <c r="BA44" s="7"/>
      <c r="BB44" s="7"/>
    </row>
    <row r="45" spans="1:58" s="11" customFormat="1" ht="21" x14ac:dyDescent="0.15">
      <c r="A45" s="403"/>
      <c r="B45" s="394"/>
      <c r="C45" s="13" t="s">
        <v>8</v>
      </c>
      <c r="D45" s="14" t="s">
        <v>9</v>
      </c>
      <c r="E45" s="14" t="s">
        <v>10</v>
      </c>
      <c r="F45" s="14" t="s">
        <v>11</v>
      </c>
      <c r="G45" s="14" t="s">
        <v>12</v>
      </c>
      <c r="H45" s="14" t="s">
        <v>13</v>
      </c>
      <c r="I45" s="14" t="s">
        <v>14</v>
      </c>
      <c r="J45" s="15" t="s">
        <v>15</v>
      </c>
      <c r="K45" s="16" t="s">
        <v>16</v>
      </c>
      <c r="L45" s="15" t="s">
        <v>17</v>
      </c>
      <c r="M45" s="394"/>
      <c r="N45" s="7"/>
      <c r="O45" s="7"/>
      <c r="P45" s="7"/>
      <c r="Q45" s="7"/>
      <c r="R45" s="7"/>
      <c r="S45" s="7"/>
      <c r="T45" s="7"/>
      <c r="U45" s="7"/>
      <c r="V45" s="7"/>
      <c r="W45" s="7"/>
      <c r="AU45" s="12"/>
      <c r="AV45" s="12"/>
      <c r="BA45" s="7"/>
      <c r="BB45" s="7"/>
    </row>
    <row r="46" spans="1:58" s="11" customFormat="1" x14ac:dyDescent="0.15">
      <c r="A46" s="82" t="s">
        <v>53</v>
      </c>
      <c r="B46" s="83">
        <f t="shared" ref="B46:B51" si="17">SUM(C46:J46)</f>
        <v>0</v>
      </c>
      <c r="C46" s="84">
        <f>SUM(C47:C48)</f>
        <v>0</v>
      </c>
      <c r="D46" s="85">
        <f t="shared" ref="D46:M46" si="18">SUM(D47:D48)</f>
        <v>0</v>
      </c>
      <c r="E46" s="85">
        <f t="shared" si="18"/>
        <v>0</v>
      </c>
      <c r="F46" s="85">
        <f t="shared" si="18"/>
        <v>0</v>
      </c>
      <c r="G46" s="85">
        <f t="shared" si="18"/>
        <v>0</v>
      </c>
      <c r="H46" s="85">
        <f t="shared" si="18"/>
        <v>0</v>
      </c>
      <c r="I46" s="85">
        <f t="shared" si="18"/>
        <v>0</v>
      </c>
      <c r="J46" s="85">
        <f t="shared" si="18"/>
        <v>0</v>
      </c>
      <c r="K46" s="85">
        <f t="shared" si="18"/>
        <v>0</v>
      </c>
      <c r="L46" s="86">
        <f t="shared" si="18"/>
        <v>0</v>
      </c>
      <c r="M46" s="87">
        <f t="shared" si="18"/>
        <v>0</v>
      </c>
      <c r="N46" s="24" t="str">
        <f t="shared" ref="N46:N51" si="19">$BA46&amp;" "&amp;$BB46&amp;""&amp;$BC46</f>
        <v xml:space="preserve"> </v>
      </c>
      <c r="O46" s="7"/>
      <c r="P46" s="7"/>
      <c r="Q46" s="7"/>
      <c r="R46" s="7"/>
      <c r="S46" s="7"/>
      <c r="T46" s="7"/>
      <c r="U46" s="7"/>
      <c r="V46" s="7"/>
      <c r="AU46" s="12"/>
      <c r="AV46" s="12"/>
      <c r="BA46" s="27" t="str">
        <f t="shared" ref="BA46:BA51" si="20">IF($B46&lt;&gt;($K46+$L46)," El número consultas según sexo NO puede ser diferente al Total.","")</f>
        <v/>
      </c>
      <c r="BB46" s="28" t="str">
        <f t="shared" ref="BB46:BB51" si="21">IF($B46=0,"",IF($M46="",IF($B46="",""," No olvide escribir la columna Beneficiarios."),""))</f>
        <v/>
      </c>
      <c r="BC46" s="28" t="str">
        <f t="shared" ref="BC46:BC51" si="22">IF($B46&lt;$M46," El número de Beneficiarios NO puede ser mayor que el Total.","")</f>
        <v/>
      </c>
      <c r="BD46" s="29">
        <f t="shared" ref="BD46:BD51" si="23">IF($B46&lt;&gt;($K46+$L46),1,0)</f>
        <v>0</v>
      </c>
      <c r="BE46" s="29">
        <f t="shared" ref="BE46:BE51" si="24">IF($B46&lt;$M46,1,0)</f>
        <v>0</v>
      </c>
      <c r="BF46" s="29" t="str">
        <f t="shared" ref="BF46:BF51" si="25">IF($B46=0,"",IF($M46="",IF($B46="","",1),0))</f>
        <v/>
      </c>
    </row>
    <row r="47" spans="1:58" s="11" customFormat="1" x14ac:dyDescent="0.15">
      <c r="A47" s="88" t="s">
        <v>49</v>
      </c>
      <c r="B47" s="83">
        <f t="shared" si="17"/>
        <v>0</v>
      </c>
      <c r="C47" s="37"/>
      <c r="D47" s="38"/>
      <c r="E47" s="38"/>
      <c r="F47" s="38"/>
      <c r="G47" s="38"/>
      <c r="H47" s="38"/>
      <c r="I47" s="38"/>
      <c r="J47" s="38"/>
      <c r="K47" s="38"/>
      <c r="L47" s="89"/>
      <c r="M47" s="90"/>
      <c r="N47" s="24" t="str">
        <f t="shared" si="19"/>
        <v xml:space="preserve"> </v>
      </c>
      <c r="O47" s="7"/>
      <c r="P47" s="7"/>
      <c r="Q47" s="7"/>
      <c r="R47" s="7"/>
      <c r="S47" s="7"/>
      <c r="T47" s="7"/>
      <c r="U47" s="7"/>
      <c r="V47" s="7"/>
      <c r="AU47" s="12"/>
      <c r="AV47" s="12"/>
      <c r="BA47" s="27" t="str">
        <f t="shared" si="20"/>
        <v/>
      </c>
      <c r="BB47" s="28" t="str">
        <f t="shared" si="21"/>
        <v/>
      </c>
      <c r="BC47" s="28" t="str">
        <f t="shared" si="22"/>
        <v/>
      </c>
      <c r="BD47" s="29">
        <f t="shared" si="23"/>
        <v>0</v>
      </c>
      <c r="BE47" s="29">
        <f t="shared" si="24"/>
        <v>0</v>
      </c>
      <c r="BF47" s="29" t="str">
        <f t="shared" si="25"/>
        <v/>
      </c>
    </row>
    <row r="48" spans="1:58" s="11" customFormat="1" x14ac:dyDescent="0.15">
      <c r="A48" s="91" t="s">
        <v>54</v>
      </c>
      <c r="B48" s="92">
        <f t="shared" si="17"/>
        <v>0</v>
      </c>
      <c r="C48" s="59"/>
      <c r="D48" s="54"/>
      <c r="E48" s="54"/>
      <c r="F48" s="54"/>
      <c r="G48" s="54"/>
      <c r="H48" s="54"/>
      <c r="I48" s="54"/>
      <c r="J48" s="54"/>
      <c r="K48" s="54"/>
      <c r="L48" s="93"/>
      <c r="M48" s="94"/>
      <c r="N48" s="24" t="str">
        <f t="shared" si="19"/>
        <v xml:space="preserve"> </v>
      </c>
      <c r="O48" s="7"/>
      <c r="P48" s="7"/>
      <c r="Q48" s="7"/>
      <c r="R48" s="7"/>
      <c r="S48" s="7"/>
      <c r="T48" s="7"/>
      <c r="U48" s="7"/>
      <c r="V48" s="7"/>
      <c r="AU48" s="12"/>
      <c r="AV48" s="12"/>
      <c r="BA48" s="27" t="str">
        <f t="shared" si="20"/>
        <v/>
      </c>
      <c r="BB48" s="28" t="str">
        <f t="shared" si="21"/>
        <v/>
      </c>
      <c r="BC48" s="28" t="str">
        <f t="shared" si="22"/>
        <v/>
      </c>
      <c r="BD48" s="29">
        <f t="shared" si="23"/>
        <v>0</v>
      </c>
      <c r="BE48" s="29">
        <f t="shared" si="24"/>
        <v>0</v>
      </c>
      <c r="BF48" s="29" t="str">
        <f t="shared" si="25"/>
        <v/>
      </c>
    </row>
    <row r="49" spans="1:58" s="11" customFormat="1" x14ac:dyDescent="0.15">
      <c r="A49" s="95" t="s">
        <v>55</v>
      </c>
      <c r="B49" s="87">
        <f t="shared" si="17"/>
        <v>0</v>
      </c>
      <c r="C49" s="84">
        <f>SUM(C50:C51)</f>
        <v>0</v>
      </c>
      <c r="D49" s="85">
        <f t="shared" ref="D49:M49" si="26">SUM(D50:D51)</f>
        <v>0</v>
      </c>
      <c r="E49" s="85">
        <f t="shared" si="26"/>
        <v>0</v>
      </c>
      <c r="F49" s="85">
        <f t="shared" si="26"/>
        <v>0</v>
      </c>
      <c r="G49" s="85">
        <f t="shared" si="26"/>
        <v>0</v>
      </c>
      <c r="H49" s="85">
        <f t="shared" si="26"/>
        <v>0</v>
      </c>
      <c r="I49" s="85">
        <f t="shared" si="26"/>
        <v>0</v>
      </c>
      <c r="J49" s="85">
        <f t="shared" si="26"/>
        <v>0</v>
      </c>
      <c r="K49" s="85">
        <f t="shared" si="26"/>
        <v>0</v>
      </c>
      <c r="L49" s="86">
        <f t="shared" si="26"/>
        <v>0</v>
      </c>
      <c r="M49" s="87">
        <f t="shared" si="26"/>
        <v>0</v>
      </c>
      <c r="N49" s="24" t="str">
        <f t="shared" si="19"/>
        <v xml:space="preserve"> </v>
      </c>
      <c r="O49" s="7"/>
      <c r="P49" s="7"/>
      <c r="Q49" s="7"/>
      <c r="R49" s="7"/>
      <c r="S49" s="7"/>
      <c r="T49" s="7"/>
      <c r="U49" s="7"/>
      <c r="V49" s="7"/>
      <c r="AU49" s="12"/>
      <c r="AV49" s="12"/>
      <c r="BA49" s="27" t="str">
        <f t="shared" si="20"/>
        <v/>
      </c>
      <c r="BB49" s="28" t="str">
        <f t="shared" si="21"/>
        <v/>
      </c>
      <c r="BC49" s="28" t="str">
        <f t="shared" si="22"/>
        <v/>
      </c>
      <c r="BD49" s="29">
        <f t="shared" si="23"/>
        <v>0</v>
      </c>
      <c r="BE49" s="29">
        <f t="shared" si="24"/>
        <v>0</v>
      </c>
      <c r="BF49" s="29" t="str">
        <f t="shared" si="25"/>
        <v/>
      </c>
    </row>
    <row r="50" spans="1:58" s="11" customFormat="1" x14ac:dyDescent="0.15">
      <c r="A50" s="88" t="s">
        <v>49</v>
      </c>
      <c r="B50" s="83">
        <f t="shared" si="17"/>
        <v>0</v>
      </c>
      <c r="C50" s="37"/>
      <c r="D50" s="38"/>
      <c r="E50" s="38"/>
      <c r="F50" s="38"/>
      <c r="G50" s="38"/>
      <c r="H50" s="38"/>
      <c r="I50" s="38"/>
      <c r="J50" s="38"/>
      <c r="K50" s="38"/>
      <c r="L50" s="89"/>
      <c r="M50" s="90"/>
      <c r="N50" s="24" t="str">
        <f t="shared" si="19"/>
        <v xml:space="preserve"> </v>
      </c>
      <c r="O50" s="7"/>
      <c r="P50" s="7"/>
      <c r="Q50" s="7"/>
      <c r="R50" s="7"/>
      <c r="S50" s="7"/>
      <c r="T50" s="7"/>
      <c r="U50" s="7"/>
      <c r="V50" s="7"/>
      <c r="AU50" s="12"/>
      <c r="AV50" s="12"/>
      <c r="BA50" s="27" t="str">
        <f t="shared" si="20"/>
        <v/>
      </c>
      <c r="BB50" s="28" t="str">
        <f t="shared" si="21"/>
        <v/>
      </c>
      <c r="BC50" s="28" t="str">
        <f t="shared" si="22"/>
        <v/>
      </c>
      <c r="BD50" s="29">
        <f t="shared" si="23"/>
        <v>0</v>
      </c>
      <c r="BE50" s="29">
        <f t="shared" si="24"/>
        <v>0</v>
      </c>
      <c r="BF50" s="29" t="str">
        <f t="shared" si="25"/>
        <v/>
      </c>
    </row>
    <row r="51" spans="1:58" s="11" customFormat="1" x14ac:dyDescent="0.15">
      <c r="A51" s="96" t="s">
        <v>54</v>
      </c>
      <c r="B51" s="97">
        <f t="shared" si="17"/>
        <v>0</v>
      </c>
      <c r="C51" s="62"/>
      <c r="D51" s="63"/>
      <c r="E51" s="63"/>
      <c r="F51" s="63"/>
      <c r="G51" s="63"/>
      <c r="H51" s="63"/>
      <c r="I51" s="63"/>
      <c r="J51" s="63"/>
      <c r="K51" s="63"/>
      <c r="L51" s="98"/>
      <c r="M51" s="99"/>
      <c r="N51" s="24" t="str">
        <f t="shared" si="19"/>
        <v xml:space="preserve"> </v>
      </c>
      <c r="O51" s="7"/>
      <c r="P51" s="7"/>
      <c r="Q51" s="7"/>
      <c r="R51" s="7"/>
      <c r="S51" s="7"/>
      <c r="T51" s="7"/>
      <c r="U51" s="7"/>
      <c r="V51" s="7"/>
      <c r="AU51" s="12"/>
      <c r="AV51" s="12"/>
      <c r="BA51" s="27" t="str">
        <f t="shared" si="20"/>
        <v/>
      </c>
      <c r="BB51" s="28" t="str">
        <f t="shared" si="21"/>
        <v/>
      </c>
      <c r="BC51" s="28" t="str">
        <f t="shared" si="22"/>
        <v/>
      </c>
      <c r="BD51" s="29">
        <f t="shared" si="23"/>
        <v>0</v>
      </c>
      <c r="BE51" s="29">
        <f t="shared" si="24"/>
        <v>0</v>
      </c>
      <c r="BF51" s="29" t="str">
        <f t="shared" si="25"/>
        <v/>
      </c>
    </row>
    <row r="52" spans="1:58" s="11" customFormat="1" ht="14.25" x14ac:dyDescent="0.2">
      <c r="A52" s="100" t="s">
        <v>56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1"/>
      <c r="L52" s="101"/>
      <c r="M52" s="101"/>
      <c r="N52" s="3"/>
      <c r="O52" s="7"/>
      <c r="P52" s="7"/>
      <c r="Q52" s="7"/>
      <c r="R52" s="7"/>
      <c r="S52" s="7"/>
      <c r="T52" s="7"/>
      <c r="U52" s="7"/>
      <c r="V52" s="7"/>
      <c r="W52" s="7"/>
      <c r="AV52" s="12"/>
      <c r="AW52" s="12"/>
      <c r="BA52" s="7"/>
      <c r="BB52" s="7"/>
    </row>
    <row r="53" spans="1:58" s="11" customFormat="1" x14ac:dyDescent="0.15">
      <c r="A53" s="393" t="s">
        <v>52</v>
      </c>
      <c r="B53" s="405" t="s">
        <v>57</v>
      </c>
      <c r="C53" s="406"/>
      <c r="D53" s="405" t="s">
        <v>58</v>
      </c>
      <c r="E53" s="406"/>
      <c r="F53" s="7"/>
      <c r="G53" s="7"/>
      <c r="H53" s="102"/>
      <c r="I53" s="102"/>
      <c r="J53" s="102"/>
      <c r="K53" s="102"/>
      <c r="L53" s="102"/>
      <c r="M53" s="102"/>
      <c r="N53" s="102"/>
      <c r="O53" s="103"/>
      <c r="P53" s="7"/>
      <c r="Q53" s="7"/>
      <c r="R53" s="7"/>
      <c r="S53" s="7"/>
      <c r="T53" s="7"/>
      <c r="U53" s="7"/>
      <c r="V53" s="7"/>
      <c r="W53" s="7"/>
      <c r="AX53" s="12"/>
      <c r="AY53" s="12"/>
      <c r="BA53" s="7"/>
      <c r="BB53" s="7"/>
    </row>
    <row r="54" spans="1:58" s="11" customFormat="1" ht="31.5" x14ac:dyDescent="0.15">
      <c r="A54" s="394"/>
      <c r="B54" s="104" t="s">
        <v>59</v>
      </c>
      <c r="C54" s="77" t="s">
        <v>60</v>
      </c>
      <c r="D54" s="104" t="s">
        <v>59</v>
      </c>
      <c r="E54" s="77" t="s">
        <v>60</v>
      </c>
      <c r="F54" s="7"/>
      <c r="G54" s="7"/>
      <c r="H54" s="102"/>
      <c r="I54" s="102"/>
      <c r="J54" s="102"/>
      <c r="K54" s="102"/>
      <c r="L54" s="102"/>
      <c r="M54" s="102"/>
      <c r="N54" s="102"/>
      <c r="O54" s="103"/>
      <c r="P54" s="7"/>
      <c r="Q54" s="7"/>
      <c r="R54" s="7"/>
      <c r="S54" s="7"/>
      <c r="T54" s="7"/>
      <c r="U54" s="7"/>
      <c r="V54" s="7"/>
      <c r="W54" s="7"/>
      <c r="AX54" s="12"/>
      <c r="AY54" s="12"/>
      <c r="BA54" s="7"/>
      <c r="BB54" s="7"/>
    </row>
    <row r="55" spans="1:58" s="11" customFormat="1" ht="21" x14ac:dyDescent="0.15">
      <c r="A55" s="105" t="s">
        <v>61</v>
      </c>
      <c r="B55" s="106"/>
      <c r="C55" s="107"/>
      <c r="D55" s="106"/>
      <c r="E55" s="107"/>
      <c r="F55" s="24" t="str">
        <f>$BA55&amp;" "&amp;$BB55</f>
        <v xml:space="preserve"> </v>
      </c>
      <c r="G55" s="7"/>
      <c r="H55" s="108"/>
      <c r="I55" s="102"/>
      <c r="J55" s="102"/>
      <c r="K55" s="102"/>
      <c r="L55" s="102"/>
      <c r="M55" s="102"/>
      <c r="N55" s="102"/>
      <c r="O55" s="103"/>
      <c r="P55" s="7"/>
      <c r="Q55" s="7"/>
      <c r="R55" s="7"/>
      <c r="S55" s="7"/>
      <c r="T55" s="7"/>
      <c r="U55" s="7"/>
      <c r="V55" s="7"/>
      <c r="W55" s="7"/>
      <c r="AX55" s="12"/>
      <c r="AY55" s="12"/>
      <c r="BA55" s="109" t="str">
        <f>IF($B55&lt;$C55,"El nº de rechazos menores 5 años NO puede ser mayor que el Total de atención solicitada.","")</f>
        <v/>
      </c>
      <c r="BB55" s="109" t="str">
        <f>IF($D55&lt;$E55,"El nº de rechazos 65 y más años NO puede ser mayor que el Total de atención solicitada.","")</f>
        <v/>
      </c>
      <c r="BD55" s="29">
        <f>IF($B55&lt;$C55,1,0)</f>
        <v>0</v>
      </c>
      <c r="BE55" s="29">
        <f>IF($D55&lt;$E55,1,0)</f>
        <v>0</v>
      </c>
    </row>
    <row r="56" spans="1:58" s="11" customFormat="1" ht="14.25" x14ac:dyDescent="0.2">
      <c r="A56" s="110" t="s">
        <v>62</v>
      </c>
      <c r="B56" s="110"/>
      <c r="C56" s="110"/>
      <c r="D56" s="110"/>
      <c r="E56" s="111"/>
      <c r="F56" s="111"/>
      <c r="G56" s="111"/>
      <c r="H56" s="111"/>
      <c r="I56" s="111"/>
      <c r="J56" s="111"/>
      <c r="K56" s="112"/>
      <c r="L56" s="113"/>
      <c r="M56" s="113"/>
      <c r="N56" s="7"/>
      <c r="O56" s="7"/>
      <c r="P56" s="7"/>
      <c r="Q56" s="7"/>
      <c r="R56" s="7"/>
      <c r="S56" s="7"/>
      <c r="T56" s="7"/>
      <c r="U56" s="7"/>
      <c r="V56" s="7"/>
      <c r="W56" s="7"/>
      <c r="AV56" s="12"/>
      <c r="AW56" s="12"/>
      <c r="BA56" s="7"/>
      <c r="BB56" s="7"/>
    </row>
    <row r="57" spans="1:58" s="11" customFormat="1" x14ac:dyDescent="0.15">
      <c r="A57" s="114" t="s">
        <v>31</v>
      </c>
      <c r="B57" s="114" t="s">
        <v>18</v>
      </c>
      <c r="C57" s="115"/>
      <c r="D57" s="116"/>
      <c r="E57" s="116"/>
      <c r="F57" s="116"/>
      <c r="G57" s="116"/>
      <c r="H57" s="116"/>
      <c r="I57" s="116"/>
      <c r="J57" s="116"/>
      <c r="K57" s="80"/>
      <c r="L57" s="117"/>
      <c r="M57" s="117"/>
      <c r="N57" s="7"/>
      <c r="O57" s="7"/>
      <c r="P57" s="7"/>
      <c r="Q57" s="7"/>
      <c r="R57" s="7"/>
      <c r="S57" s="7"/>
      <c r="T57" s="7"/>
      <c r="U57" s="7"/>
      <c r="V57" s="7"/>
      <c r="W57" s="7"/>
      <c r="AV57" s="12"/>
      <c r="AW57" s="12"/>
      <c r="BA57" s="7"/>
      <c r="BB57" s="7"/>
    </row>
    <row r="58" spans="1:58" s="11" customFormat="1" x14ac:dyDescent="0.15">
      <c r="A58" s="118" t="s">
        <v>49</v>
      </c>
      <c r="B58" s="119">
        <v>426</v>
      </c>
      <c r="C58" s="115"/>
      <c r="D58" s="116"/>
      <c r="E58" s="116"/>
      <c r="F58" s="116"/>
      <c r="G58" s="116"/>
      <c r="H58" s="116"/>
      <c r="I58" s="116"/>
      <c r="J58" s="116"/>
      <c r="K58" s="120"/>
      <c r="L58" s="120"/>
      <c r="M58" s="120"/>
      <c r="N58" s="7"/>
      <c r="O58" s="7"/>
      <c r="P58" s="7"/>
      <c r="Q58" s="7"/>
      <c r="R58" s="7"/>
      <c r="S58" s="7"/>
      <c r="T58" s="7"/>
      <c r="U58" s="7"/>
      <c r="V58" s="7"/>
      <c r="W58" s="7"/>
      <c r="BA58" s="7"/>
      <c r="BB58" s="7"/>
    </row>
    <row r="59" spans="1:58" s="11" customFormat="1" ht="14.25" x14ac:dyDescent="0.2">
      <c r="A59" s="121" t="s">
        <v>63</v>
      </c>
      <c r="B59" s="121"/>
      <c r="C59" s="121"/>
      <c r="D59" s="121"/>
      <c r="E59" s="121"/>
      <c r="F59" s="121"/>
      <c r="G59" s="121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BA59" s="7"/>
      <c r="BB59" s="7"/>
    </row>
    <row r="60" spans="1:58" s="11" customFormat="1" x14ac:dyDescent="0.15">
      <c r="A60" s="407" t="s">
        <v>64</v>
      </c>
      <c r="B60" s="393" t="s">
        <v>18</v>
      </c>
      <c r="C60" s="409" t="s">
        <v>65</v>
      </c>
      <c r="D60" s="409" t="s">
        <v>66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BA60" s="7"/>
      <c r="BB60" s="7"/>
    </row>
    <row r="61" spans="1:58" s="11" customFormat="1" x14ac:dyDescent="0.15">
      <c r="A61" s="408"/>
      <c r="B61" s="394"/>
      <c r="C61" s="410"/>
      <c r="D61" s="410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BA61" s="7"/>
      <c r="BB61" s="7"/>
    </row>
    <row r="62" spans="1:58" s="11" customFormat="1" x14ac:dyDescent="0.15">
      <c r="A62" s="122" t="s">
        <v>67</v>
      </c>
      <c r="B62" s="97">
        <f>SUM(C62:D62)</f>
        <v>0</v>
      </c>
      <c r="C62" s="106"/>
      <c r="D62" s="10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BA62" s="7"/>
      <c r="BB62" s="7"/>
    </row>
    <row r="63" spans="1:58" s="7" customFormat="1" x14ac:dyDescent="0.15">
      <c r="A63" s="123"/>
    </row>
    <row r="64" spans="1:58" s="7" customFormat="1" x14ac:dyDescent="0.15">
      <c r="A64" s="123"/>
    </row>
    <row r="65" spans="1:13" s="124" customFormat="1" x14ac:dyDescent="0.15">
      <c r="A65" s="123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s="124" customFormat="1" x14ac:dyDescent="0.15">
      <c r="A66" s="123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s="124" customFormat="1" x14ac:dyDescent="0.15">
      <c r="A67" s="123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s="124" customFormat="1" x14ac:dyDescent="0.15">
      <c r="A68" s="123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s="124" customFormat="1" x14ac:dyDescent="0.15">
      <c r="A69" s="123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s="124" customFormat="1" x14ac:dyDescent="0.15">
      <c r="A70" s="123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s="124" customFormat="1" x14ac:dyDescent="0.15">
      <c r="A71" s="123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s="124" customFormat="1" x14ac:dyDescent="0.15">
      <c r="A72" s="123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s="124" customFormat="1" x14ac:dyDescent="0.15">
      <c r="A73" s="123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s="124" customFormat="1" x14ac:dyDescent="0.15">
      <c r="A74" s="12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s="124" customFormat="1" x14ac:dyDescent="0.15">
      <c r="A75" s="123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s="124" customFormat="1" x14ac:dyDescent="0.15">
      <c r="A76" s="12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s="124" customFormat="1" x14ac:dyDescent="0.15">
      <c r="A77" s="123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s="124" customFormat="1" x14ac:dyDescent="0.15">
      <c r="A78" s="123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s="124" customFormat="1" x14ac:dyDescent="0.15">
      <c r="A79" s="123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s="124" customFormat="1" x14ac:dyDescent="0.15">
      <c r="A80" s="12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s="124" customFormat="1" x14ac:dyDescent="0.15">
      <c r="A81" s="123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s="124" customFormat="1" x14ac:dyDescent="0.15">
      <c r="A82" s="123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s="124" customFormat="1" x14ac:dyDescent="0.15">
      <c r="A83" s="123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s="124" customFormat="1" x14ac:dyDescent="0.15">
      <c r="A84" s="123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124" customFormat="1" x14ac:dyDescent="0.15">
      <c r="A85" s="123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s="124" customFormat="1" x14ac:dyDescent="0.15">
      <c r="A86" s="123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s="124" customFormat="1" x14ac:dyDescent="0.15">
      <c r="A87" s="123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s="124" customFormat="1" x14ac:dyDescent="0.15">
      <c r="A88" s="123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s="124" customFormat="1" x14ac:dyDescent="0.15">
      <c r="A89" s="123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s="124" customFormat="1" x14ac:dyDescent="0.15">
      <c r="A90" s="123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s="124" customFormat="1" x14ac:dyDescent="0.15">
      <c r="A91" s="12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197" spans="1:56" s="11" customFormat="1" x14ac:dyDescent="0.15">
      <c r="A197" s="125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56" s="11" customFormat="1" x14ac:dyDescent="0.15">
      <c r="A198" s="125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200" spans="1:56" s="11" customFormat="1" x14ac:dyDescent="0.15">
      <c r="A200" s="126">
        <f>SUM(A7:M62)</f>
        <v>4858</v>
      </c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BD200" s="127">
        <f>SUM(BD1:BF199)</f>
        <v>0</v>
      </c>
    </row>
    <row r="201" spans="1:56" s="11" customFormat="1" x14ac:dyDescent="0.15">
      <c r="A201" s="125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56" s="11" customFormat="1" x14ac:dyDescent="0.15">
      <c r="A202" s="125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56" s="11" customFormat="1" x14ac:dyDescent="0.15">
      <c r="A203" s="125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56" s="11" customFormat="1" x14ac:dyDescent="0.15">
      <c r="A204" s="125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56" s="11" customFormat="1" x14ac:dyDescent="0.15">
      <c r="A205" s="125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56" s="11" customFormat="1" x14ac:dyDescent="0.15">
      <c r="A206" s="125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56" s="11" customFormat="1" x14ac:dyDescent="0.15">
      <c r="A207" s="125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56" s="11" customFormat="1" x14ac:dyDescent="0.15">
      <c r="A208" s="125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AA208" s="29"/>
    </row>
    <row r="209" spans="1:25" s="11" customFormat="1" x14ac:dyDescent="0.15">
      <c r="A209" s="125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s="11" customFormat="1" x14ac:dyDescent="0.15">
      <c r="A210" s="125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s="11" customFormat="1" x14ac:dyDescent="0.15">
      <c r="A211" s="125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x14ac:dyDescent="0.15">
      <c r="A212" s="128"/>
      <c r="B212" s="124"/>
      <c r="C212" s="124"/>
      <c r="D212" s="124"/>
      <c r="E212" s="124"/>
      <c r="F212" s="124"/>
      <c r="G212" s="124"/>
      <c r="H212" s="124"/>
      <c r="I212" s="124"/>
      <c r="J212" s="124"/>
      <c r="K212" s="124"/>
      <c r="L212" s="124"/>
      <c r="M212" s="124"/>
      <c r="N212" s="129"/>
      <c r="O212" s="129"/>
      <c r="P212" s="129"/>
    </row>
  </sheetData>
  <mergeCells count="27"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  <mergeCell ref="K44:L44"/>
    <mergeCell ref="M44:M45"/>
    <mergeCell ref="A53:A54"/>
    <mergeCell ref="B53:C53"/>
    <mergeCell ref="D53:E53"/>
    <mergeCell ref="A60:A61"/>
    <mergeCell ref="B60:B61"/>
    <mergeCell ref="C60:C61"/>
    <mergeCell ref="D60:D61"/>
    <mergeCell ref="A44:A45"/>
    <mergeCell ref="B44:B45"/>
    <mergeCell ref="C44:J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I18" sqref="I18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38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</row>
    <row r="2" spans="1:58" x14ac:dyDescent="0.25">
      <c r="A2" s="382" t="s">
        <v>74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</row>
    <row r="3" spans="1:58" x14ac:dyDescent="0.25">
      <c r="A3" s="382" t="s">
        <v>75</v>
      </c>
      <c r="B3" s="262"/>
      <c r="C3" s="262"/>
      <c r="D3" s="264"/>
      <c r="E3" s="262"/>
      <c r="F3" s="262"/>
      <c r="G3" s="262"/>
      <c r="H3" s="262"/>
      <c r="I3" s="262"/>
      <c r="J3" s="262"/>
      <c r="K3" s="262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</row>
    <row r="4" spans="1:58" x14ac:dyDescent="0.25">
      <c r="A4" s="382" t="s">
        <v>76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</row>
    <row r="5" spans="1:58" x14ac:dyDescent="0.25">
      <c r="A5" s="261" t="s">
        <v>71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</row>
    <row r="6" spans="1:58" ht="15" customHeight="1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385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63"/>
      <c r="AW6" s="263"/>
      <c r="AX6" s="270"/>
      <c r="AY6" s="270"/>
      <c r="AZ6" s="270"/>
      <c r="BA6" s="270"/>
      <c r="BB6" s="270"/>
      <c r="BC6" s="270"/>
      <c r="BD6" s="270"/>
      <c r="BE6" s="270"/>
      <c r="BF6" s="270"/>
    </row>
    <row r="7" spans="1:58" x14ac:dyDescent="0.25">
      <c r="A7" s="265" t="s">
        <v>2</v>
      </c>
      <c r="B7" s="265"/>
      <c r="C7" s="265"/>
      <c r="D7" s="265"/>
      <c r="E7" s="265"/>
      <c r="F7" s="265"/>
      <c r="G7" s="265"/>
      <c r="H7" s="265"/>
      <c r="I7" s="265"/>
      <c r="J7" s="386"/>
      <c r="K7" s="265"/>
      <c r="L7" s="265"/>
      <c r="M7" s="265"/>
      <c r="N7" s="317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63"/>
      <c r="AW7" s="263"/>
      <c r="AX7" s="270"/>
      <c r="AY7" s="270"/>
      <c r="AZ7" s="270"/>
      <c r="BA7" s="270"/>
      <c r="BB7" s="270"/>
      <c r="BC7" s="270"/>
      <c r="BD7" s="270"/>
      <c r="BE7" s="270"/>
      <c r="BF7" s="270"/>
    </row>
    <row r="8" spans="1:58" ht="15" customHeight="1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75"/>
      <c r="AU8" s="275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</row>
    <row r="9" spans="1:58" ht="21" x14ac:dyDescent="0.25">
      <c r="A9" s="396"/>
      <c r="B9" s="398"/>
      <c r="C9" s="281" t="s">
        <v>8</v>
      </c>
      <c r="D9" s="266" t="s">
        <v>9</v>
      </c>
      <c r="E9" s="266" t="s">
        <v>10</v>
      </c>
      <c r="F9" s="266" t="s">
        <v>11</v>
      </c>
      <c r="G9" s="266" t="s">
        <v>12</v>
      </c>
      <c r="H9" s="266" t="s">
        <v>13</v>
      </c>
      <c r="I9" s="266" t="s">
        <v>14</v>
      </c>
      <c r="J9" s="267" t="s">
        <v>15</v>
      </c>
      <c r="K9" s="268" t="s">
        <v>16</v>
      </c>
      <c r="L9" s="267" t="s">
        <v>17</v>
      </c>
      <c r="M9" s="394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75"/>
      <c r="AU9" s="275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</row>
    <row r="10" spans="1:58" x14ac:dyDescent="0.25">
      <c r="A10" s="282" t="s">
        <v>18</v>
      </c>
      <c r="B10" s="345">
        <v>499</v>
      </c>
      <c r="C10" s="377">
        <v>12</v>
      </c>
      <c r="D10" s="378">
        <v>10</v>
      </c>
      <c r="E10" s="378">
        <v>9</v>
      </c>
      <c r="F10" s="378">
        <v>13</v>
      </c>
      <c r="G10" s="378">
        <v>8</v>
      </c>
      <c r="H10" s="378">
        <v>30</v>
      </c>
      <c r="I10" s="378">
        <v>262</v>
      </c>
      <c r="J10" s="379">
        <v>155</v>
      </c>
      <c r="K10" s="377">
        <v>202</v>
      </c>
      <c r="L10" s="380">
        <v>297</v>
      </c>
      <c r="M10" s="336">
        <v>499</v>
      </c>
      <c r="N10" s="383" t="s">
        <v>72</v>
      </c>
      <c r="O10" s="278"/>
      <c r="P10" s="278"/>
      <c r="Q10" s="271"/>
      <c r="R10" s="271"/>
      <c r="S10" s="271"/>
      <c r="T10" s="271"/>
      <c r="U10" s="271"/>
      <c r="V10" s="271"/>
      <c r="W10" s="271"/>
      <c r="X10" s="280"/>
      <c r="Y10" s="280"/>
      <c r="Z10" s="280"/>
      <c r="AA10" s="280"/>
      <c r="AB10" s="280"/>
      <c r="AC10" s="275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75"/>
      <c r="AU10" s="275"/>
      <c r="AV10" s="280"/>
      <c r="AW10" s="280"/>
      <c r="AX10" s="280"/>
      <c r="AY10" s="280"/>
      <c r="AZ10" s="280"/>
      <c r="BA10" s="318" t="s">
        <v>73</v>
      </c>
      <c r="BB10" s="283" t="s">
        <v>73</v>
      </c>
      <c r="BC10" s="283" t="s">
        <v>73</v>
      </c>
      <c r="BD10" s="387">
        <v>0</v>
      </c>
      <c r="BE10" s="387">
        <v>0</v>
      </c>
      <c r="BF10" s="387">
        <v>0</v>
      </c>
    </row>
    <row r="11" spans="1:58" x14ac:dyDescent="0.25">
      <c r="A11" s="284" t="s">
        <v>19</v>
      </c>
      <c r="B11" s="364">
        <v>0</v>
      </c>
      <c r="C11" s="351"/>
      <c r="D11" s="352"/>
      <c r="E11" s="352"/>
      <c r="F11" s="352"/>
      <c r="G11" s="352"/>
      <c r="H11" s="352"/>
      <c r="I11" s="352"/>
      <c r="J11" s="358"/>
      <c r="K11" s="351"/>
      <c r="L11" s="358"/>
      <c r="M11" s="365"/>
      <c r="N11" s="383" t="s">
        <v>72</v>
      </c>
      <c r="O11" s="278"/>
      <c r="P11" s="278"/>
      <c r="Q11" s="271"/>
      <c r="R11" s="271"/>
      <c r="S11" s="271"/>
      <c r="T11" s="271"/>
      <c r="U11" s="271"/>
      <c r="V11" s="271"/>
      <c r="W11" s="271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75"/>
      <c r="AU11" s="275"/>
      <c r="AV11" s="280"/>
      <c r="AW11" s="280"/>
      <c r="AX11" s="280"/>
      <c r="AY11" s="280"/>
      <c r="AZ11" s="280"/>
      <c r="BA11" s="318" t="s">
        <v>73</v>
      </c>
      <c r="BB11" s="283" t="s">
        <v>73</v>
      </c>
      <c r="BC11" s="283" t="s">
        <v>73</v>
      </c>
      <c r="BD11" s="387">
        <v>0</v>
      </c>
      <c r="BE11" s="387">
        <v>0</v>
      </c>
      <c r="BF11" s="387" t="s">
        <v>73</v>
      </c>
    </row>
    <row r="12" spans="1:58" x14ac:dyDescent="0.25">
      <c r="A12" s="285" t="s">
        <v>20</v>
      </c>
      <c r="B12" s="336">
        <v>0</v>
      </c>
      <c r="C12" s="337"/>
      <c r="D12" s="338"/>
      <c r="E12" s="338"/>
      <c r="F12" s="338"/>
      <c r="G12" s="338"/>
      <c r="H12" s="338"/>
      <c r="I12" s="338"/>
      <c r="J12" s="334"/>
      <c r="K12" s="337"/>
      <c r="L12" s="334"/>
      <c r="M12" s="366"/>
      <c r="N12" s="383" t="s">
        <v>72</v>
      </c>
      <c r="O12" s="278"/>
      <c r="P12" s="278"/>
      <c r="Q12" s="271"/>
      <c r="R12" s="271"/>
      <c r="S12" s="271"/>
      <c r="T12" s="271"/>
      <c r="U12" s="271"/>
      <c r="V12" s="271"/>
      <c r="W12" s="271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75"/>
      <c r="AU12" s="275"/>
      <c r="AV12" s="280"/>
      <c r="AW12" s="280"/>
      <c r="AX12" s="280"/>
      <c r="AY12" s="280"/>
      <c r="AZ12" s="280"/>
      <c r="BA12" s="318" t="s">
        <v>73</v>
      </c>
      <c r="BB12" s="283" t="s">
        <v>73</v>
      </c>
      <c r="BC12" s="283" t="s">
        <v>73</v>
      </c>
      <c r="BD12" s="387">
        <v>0</v>
      </c>
      <c r="BE12" s="387">
        <v>0</v>
      </c>
      <c r="BF12" s="387" t="s">
        <v>73</v>
      </c>
    </row>
    <row r="13" spans="1:58" x14ac:dyDescent="0.25">
      <c r="A13" s="286" t="s">
        <v>21</v>
      </c>
      <c r="B13" s="336">
        <v>0</v>
      </c>
      <c r="C13" s="337"/>
      <c r="D13" s="338"/>
      <c r="E13" s="338"/>
      <c r="F13" s="338"/>
      <c r="G13" s="338"/>
      <c r="H13" s="338"/>
      <c r="I13" s="338"/>
      <c r="J13" s="334"/>
      <c r="K13" s="337"/>
      <c r="L13" s="334"/>
      <c r="M13" s="366"/>
      <c r="N13" s="383" t="s">
        <v>72</v>
      </c>
      <c r="O13" s="278"/>
      <c r="P13" s="278"/>
      <c r="Q13" s="271"/>
      <c r="R13" s="271"/>
      <c r="S13" s="271"/>
      <c r="T13" s="271"/>
      <c r="U13" s="271"/>
      <c r="V13" s="271"/>
      <c r="W13" s="271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75"/>
      <c r="AU13" s="275"/>
      <c r="AV13" s="280"/>
      <c r="AW13" s="280"/>
      <c r="AX13" s="280"/>
      <c r="AY13" s="280"/>
      <c r="AZ13" s="280"/>
      <c r="BA13" s="318" t="s">
        <v>73</v>
      </c>
      <c r="BB13" s="283" t="s">
        <v>73</v>
      </c>
      <c r="BC13" s="283" t="s">
        <v>73</v>
      </c>
      <c r="BD13" s="387">
        <v>0</v>
      </c>
      <c r="BE13" s="387">
        <v>0</v>
      </c>
      <c r="BF13" s="387" t="s">
        <v>73</v>
      </c>
    </row>
    <row r="14" spans="1:58" x14ac:dyDescent="0.25">
      <c r="A14" s="287" t="s">
        <v>22</v>
      </c>
      <c r="B14" s="362">
        <v>0</v>
      </c>
      <c r="C14" s="359"/>
      <c r="D14" s="360"/>
      <c r="E14" s="360"/>
      <c r="F14" s="360"/>
      <c r="G14" s="360"/>
      <c r="H14" s="360"/>
      <c r="I14" s="360"/>
      <c r="J14" s="361"/>
      <c r="K14" s="359"/>
      <c r="L14" s="361"/>
      <c r="M14" s="375"/>
      <c r="N14" s="383" t="s">
        <v>72</v>
      </c>
      <c r="O14" s="278"/>
      <c r="P14" s="278"/>
      <c r="Q14" s="271"/>
      <c r="R14" s="271"/>
      <c r="S14" s="271"/>
      <c r="T14" s="271"/>
      <c r="U14" s="271"/>
      <c r="V14" s="271"/>
      <c r="W14" s="271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75"/>
      <c r="AU14" s="275"/>
      <c r="AV14" s="280"/>
      <c r="AW14" s="280"/>
      <c r="AX14" s="280"/>
      <c r="AY14" s="280"/>
      <c r="AZ14" s="280"/>
      <c r="BA14" s="318" t="s">
        <v>73</v>
      </c>
      <c r="BB14" s="283" t="s">
        <v>73</v>
      </c>
      <c r="BC14" s="283" t="s">
        <v>73</v>
      </c>
      <c r="BD14" s="387">
        <v>0</v>
      </c>
      <c r="BE14" s="387">
        <v>0</v>
      </c>
      <c r="BF14" s="387" t="s">
        <v>73</v>
      </c>
    </row>
    <row r="15" spans="1:58" x14ac:dyDescent="0.25">
      <c r="A15" s="272" t="s">
        <v>23</v>
      </c>
      <c r="B15" s="336">
        <v>0</v>
      </c>
      <c r="C15" s="337"/>
      <c r="D15" s="338"/>
      <c r="E15" s="338"/>
      <c r="F15" s="338"/>
      <c r="G15" s="338"/>
      <c r="H15" s="338"/>
      <c r="I15" s="338"/>
      <c r="J15" s="334"/>
      <c r="K15" s="337"/>
      <c r="L15" s="334"/>
      <c r="M15" s="366"/>
      <c r="N15" s="383" t="s">
        <v>72</v>
      </c>
      <c r="O15" s="278"/>
      <c r="P15" s="278"/>
      <c r="Q15" s="271"/>
      <c r="R15" s="271"/>
      <c r="S15" s="271"/>
      <c r="T15" s="271"/>
      <c r="U15" s="271"/>
      <c r="V15" s="271"/>
      <c r="W15" s="271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75"/>
      <c r="AU15" s="275"/>
      <c r="AV15" s="280"/>
      <c r="AW15" s="280"/>
      <c r="AX15" s="280"/>
      <c r="AY15" s="280"/>
      <c r="AZ15" s="280"/>
      <c r="BA15" s="318" t="s">
        <v>73</v>
      </c>
      <c r="BB15" s="283" t="s">
        <v>73</v>
      </c>
      <c r="BC15" s="283" t="s">
        <v>73</v>
      </c>
      <c r="BD15" s="387">
        <v>0</v>
      </c>
      <c r="BE15" s="387">
        <v>0</v>
      </c>
      <c r="BF15" s="387" t="s">
        <v>73</v>
      </c>
    </row>
    <row r="16" spans="1:58" x14ac:dyDescent="0.25">
      <c r="A16" s="319" t="s">
        <v>24</v>
      </c>
      <c r="B16" s="336">
        <v>0</v>
      </c>
      <c r="C16" s="337"/>
      <c r="D16" s="338"/>
      <c r="E16" s="338"/>
      <c r="F16" s="338"/>
      <c r="G16" s="338"/>
      <c r="H16" s="338"/>
      <c r="I16" s="338"/>
      <c r="J16" s="334"/>
      <c r="K16" s="337"/>
      <c r="L16" s="334"/>
      <c r="M16" s="366"/>
      <c r="N16" s="383" t="s">
        <v>72</v>
      </c>
      <c r="O16" s="278"/>
      <c r="P16" s="278"/>
      <c r="Q16" s="271"/>
      <c r="R16" s="271"/>
      <c r="S16" s="271"/>
      <c r="T16" s="271"/>
      <c r="U16" s="271"/>
      <c r="V16" s="271"/>
      <c r="W16" s="271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75"/>
      <c r="AU16" s="275"/>
      <c r="AV16" s="280"/>
      <c r="AW16" s="280"/>
      <c r="AX16" s="280"/>
      <c r="AY16" s="280"/>
      <c r="AZ16" s="280"/>
      <c r="BA16" s="318" t="s">
        <v>73</v>
      </c>
      <c r="BB16" s="283" t="s">
        <v>73</v>
      </c>
      <c r="BC16" s="283" t="s">
        <v>73</v>
      </c>
      <c r="BD16" s="387">
        <v>0</v>
      </c>
      <c r="BE16" s="387">
        <v>0</v>
      </c>
      <c r="BF16" s="387" t="s">
        <v>73</v>
      </c>
    </row>
    <row r="17" spans="1:58" x14ac:dyDescent="0.25">
      <c r="A17" s="288" t="s">
        <v>25</v>
      </c>
      <c r="B17" s="363">
        <v>0</v>
      </c>
      <c r="C17" s="353"/>
      <c r="D17" s="372"/>
      <c r="E17" s="372"/>
      <c r="F17" s="356"/>
      <c r="G17" s="356"/>
      <c r="H17" s="356"/>
      <c r="I17" s="356"/>
      <c r="J17" s="350"/>
      <c r="K17" s="349"/>
      <c r="L17" s="335"/>
      <c r="M17" s="376"/>
      <c r="N17" s="383" t="s">
        <v>72</v>
      </c>
      <c r="O17" s="278"/>
      <c r="P17" s="278"/>
      <c r="Q17" s="271"/>
      <c r="R17" s="271"/>
      <c r="S17" s="271"/>
      <c r="T17" s="271"/>
      <c r="U17" s="271"/>
      <c r="V17" s="271"/>
      <c r="W17" s="271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0"/>
      <c r="AO17" s="280"/>
      <c r="AP17" s="280"/>
      <c r="AQ17" s="280"/>
      <c r="AR17" s="280"/>
      <c r="AS17" s="280"/>
      <c r="AT17" s="275"/>
      <c r="AU17" s="275"/>
      <c r="AV17" s="280"/>
      <c r="AW17" s="280"/>
      <c r="AX17" s="280"/>
      <c r="AY17" s="280"/>
      <c r="AZ17" s="280"/>
      <c r="BA17" s="318" t="s">
        <v>73</v>
      </c>
      <c r="BB17" s="283" t="s">
        <v>73</v>
      </c>
      <c r="BC17" s="283" t="s">
        <v>73</v>
      </c>
      <c r="BD17" s="387">
        <v>0</v>
      </c>
      <c r="BE17" s="387">
        <v>0</v>
      </c>
      <c r="BF17" s="387" t="s">
        <v>73</v>
      </c>
    </row>
    <row r="18" spans="1:58" x14ac:dyDescent="0.25">
      <c r="A18" s="288" t="s">
        <v>26</v>
      </c>
      <c r="B18" s="336">
        <v>0</v>
      </c>
      <c r="C18" s="337"/>
      <c r="D18" s="338"/>
      <c r="E18" s="338"/>
      <c r="F18" s="356"/>
      <c r="G18" s="356"/>
      <c r="H18" s="356"/>
      <c r="I18" s="356"/>
      <c r="J18" s="335"/>
      <c r="K18" s="372"/>
      <c r="L18" s="335"/>
      <c r="M18" s="376"/>
      <c r="N18" s="383" t="s">
        <v>72</v>
      </c>
      <c r="O18" s="270"/>
      <c r="P18" s="270"/>
      <c r="Q18" s="270"/>
      <c r="R18" s="270"/>
      <c r="S18" s="270"/>
      <c r="T18" s="270"/>
      <c r="U18" s="270"/>
      <c r="V18" s="270"/>
      <c r="W18" s="27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0"/>
      <c r="AO18" s="280"/>
      <c r="AP18" s="280"/>
      <c r="AQ18" s="280"/>
      <c r="AR18" s="280"/>
      <c r="AS18" s="280"/>
      <c r="AT18" s="275"/>
      <c r="AU18" s="275"/>
      <c r="AV18" s="280"/>
      <c r="AW18" s="280"/>
      <c r="AX18" s="280"/>
      <c r="AY18" s="280"/>
      <c r="AZ18" s="280"/>
      <c r="BA18" s="318" t="s">
        <v>73</v>
      </c>
      <c r="BB18" s="283" t="s">
        <v>73</v>
      </c>
      <c r="BC18" s="283" t="s">
        <v>73</v>
      </c>
      <c r="BD18" s="387">
        <v>0</v>
      </c>
      <c r="BE18" s="387">
        <v>0</v>
      </c>
      <c r="BF18" s="387" t="s">
        <v>73</v>
      </c>
    </row>
    <row r="19" spans="1:58" x14ac:dyDescent="0.25">
      <c r="A19" s="288" t="s">
        <v>27</v>
      </c>
      <c r="B19" s="363">
        <v>0</v>
      </c>
      <c r="C19" s="355"/>
      <c r="D19" s="356"/>
      <c r="E19" s="356"/>
      <c r="F19" s="356"/>
      <c r="G19" s="356"/>
      <c r="H19" s="356"/>
      <c r="I19" s="356"/>
      <c r="J19" s="335"/>
      <c r="K19" s="337"/>
      <c r="L19" s="335"/>
      <c r="M19" s="376"/>
      <c r="N19" s="383" t="s">
        <v>72</v>
      </c>
      <c r="O19" s="270"/>
      <c r="P19" s="270"/>
      <c r="Q19" s="270"/>
      <c r="R19" s="270"/>
      <c r="S19" s="270"/>
      <c r="T19" s="270"/>
      <c r="U19" s="270"/>
      <c r="V19" s="270"/>
      <c r="W19" s="27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0"/>
      <c r="AO19" s="280"/>
      <c r="AP19" s="280"/>
      <c r="AQ19" s="280"/>
      <c r="AR19" s="280"/>
      <c r="AS19" s="280"/>
      <c r="AT19" s="275"/>
      <c r="AU19" s="275"/>
      <c r="AV19" s="280"/>
      <c r="AW19" s="280"/>
      <c r="AX19" s="280"/>
      <c r="AY19" s="280"/>
      <c r="AZ19" s="280"/>
      <c r="BA19" s="318" t="s">
        <v>73</v>
      </c>
      <c r="BB19" s="283" t="s">
        <v>73</v>
      </c>
      <c r="BC19" s="283" t="s">
        <v>73</v>
      </c>
      <c r="BD19" s="387">
        <v>0</v>
      </c>
      <c r="BE19" s="387">
        <v>0</v>
      </c>
      <c r="BF19" s="387" t="s">
        <v>73</v>
      </c>
    </row>
    <row r="20" spans="1:58" x14ac:dyDescent="0.25">
      <c r="A20" s="288" t="s">
        <v>28</v>
      </c>
      <c r="B20" s="363">
        <v>0</v>
      </c>
      <c r="C20" s="355"/>
      <c r="D20" s="356"/>
      <c r="E20" s="356"/>
      <c r="F20" s="356"/>
      <c r="G20" s="356"/>
      <c r="H20" s="356"/>
      <c r="I20" s="356"/>
      <c r="J20" s="335"/>
      <c r="K20" s="337"/>
      <c r="L20" s="335"/>
      <c r="M20" s="376"/>
      <c r="N20" s="383" t="s">
        <v>72</v>
      </c>
      <c r="O20" s="270"/>
      <c r="P20" s="270"/>
      <c r="Q20" s="270"/>
      <c r="R20" s="270"/>
      <c r="S20" s="270"/>
      <c r="T20" s="270"/>
      <c r="U20" s="270"/>
      <c r="V20" s="270"/>
      <c r="W20" s="27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75"/>
      <c r="AU20" s="275"/>
      <c r="AV20" s="280"/>
      <c r="AW20" s="280"/>
      <c r="AX20" s="280"/>
      <c r="AY20" s="280"/>
      <c r="AZ20" s="280"/>
      <c r="BA20" s="318" t="s">
        <v>73</v>
      </c>
      <c r="BB20" s="283" t="s">
        <v>73</v>
      </c>
      <c r="BC20" s="283" t="s">
        <v>73</v>
      </c>
      <c r="BD20" s="387">
        <v>0</v>
      </c>
      <c r="BE20" s="387">
        <v>0</v>
      </c>
      <c r="BF20" s="387" t="s">
        <v>73</v>
      </c>
    </row>
    <row r="21" spans="1:58" ht="31.5" x14ac:dyDescent="0.25">
      <c r="A21" s="289" t="s">
        <v>29</v>
      </c>
      <c r="B21" s="340">
        <v>499</v>
      </c>
      <c r="C21" s="341">
        <v>12</v>
      </c>
      <c r="D21" s="342">
        <v>10</v>
      </c>
      <c r="E21" s="342">
        <v>9</v>
      </c>
      <c r="F21" s="342">
        <v>13</v>
      </c>
      <c r="G21" s="342">
        <v>8</v>
      </c>
      <c r="H21" s="342">
        <v>30</v>
      </c>
      <c r="I21" s="342">
        <v>262</v>
      </c>
      <c r="J21" s="344">
        <v>155</v>
      </c>
      <c r="K21" s="341">
        <v>202</v>
      </c>
      <c r="L21" s="344">
        <v>297</v>
      </c>
      <c r="M21" s="367">
        <v>499</v>
      </c>
      <c r="N21" s="383" t="s">
        <v>72</v>
      </c>
      <c r="O21" s="270"/>
      <c r="P21" s="270"/>
      <c r="Q21" s="270"/>
      <c r="R21" s="270"/>
      <c r="S21" s="270"/>
      <c r="T21" s="270"/>
      <c r="U21" s="270"/>
      <c r="V21" s="270"/>
      <c r="W21" s="27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280"/>
      <c r="AT21" s="275"/>
      <c r="AU21" s="275"/>
      <c r="AV21" s="280"/>
      <c r="AW21" s="280"/>
      <c r="AX21" s="280"/>
      <c r="AY21" s="280"/>
      <c r="AZ21" s="280"/>
      <c r="BA21" s="318" t="s">
        <v>73</v>
      </c>
      <c r="BB21" s="283" t="s">
        <v>73</v>
      </c>
      <c r="BC21" s="283" t="s">
        <v>73</v>
      </c>
      <c r="BD21" s="387">
        <v>0</v>
      </c>
      <c r="BE21" s="387">
        <v>0</v>
      </c>
      <c r="BF21" s="387">
        <v>0</v>
      </c>
    </row>
    <row r="22" spans="1:58" x14ac:dyDescent="0.25">
      <c r="A22" s="265" t="s">
        <v>30</v>
      </c>
      <c r="B22" s="265"/>
      <c r="C22" s="265"/>
      <c r="D22" s="265"/>
      <c r="E22" s="265"/>
      <c r="F22" s="265"/>
      <c r="G22" s="265"/>
      <c r="H22" s="265"/>
      <c r="I22" s="265"/>
      <c r="J22" s="386"/>
      <c r="K22" s="265"/>
      <c r="L22" s="265"/>
      <c r="M22" s="265"/>
      <c r="N22" s="263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63"/>
      <c r="AW22" s="263"/>
      <c r="AX22" s="270"/>
      <c r="AY22" s="270"/>
      <c r="AZ22" s="270"/>
      <c r="BA22" s="270"/>
      <c r="BB22" s="270"/>
      <c r="BC22" s="270"/>
      <c r="BD22" s="270"/>
      <c r="BE22" s="270"/>
      <c r="BF22" s="270"/>
    </row>
    <row r="23" spans="1:58" ht="15" customHeight="1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384"/>
      <c r="O23" s="384"/>
      <c r="P23" s="278"/>
      <c r="Q23" s="278"/>
      <c r="R23" s="278"/>
      <c r="S23" s="271"/>
      <c r="T23" s="271"/>
      <c r="U23" s="271"/>
      <c r="V23" s="271"/>
      <c r="W23" s="271"/>
      <c r="X23" s="271"/>
      <c r="Y23" s="271"/>
      <c r="Z23" s="275"/>
      <c r="AA23" s="279"/>
      <c r="AB23" s="279"/>
      <c r="AC23" s="275"/>
      <c r="AD23" s="275"/>
      <c r="AE23" s="280"/>
      <c r="AF23" s="280"/>
      <c r="AG23" s="280"/>
      <c r="AH23" s="280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280"/>
      <c r="AT23" s="280"/>
      <c r="AU23" s="280"/>
      <c r="AV23" s="275"/>
      <c r="AW23" s="275"/>
      <c r="AX23" s="280"/>
      <c r="AY23" s="280"/>
      <c r="AZ23" s="280"/>
      <c r="BA23" s="280"/>
      <c r="BB23" s="280"/>
      <c r="BC23" s="280"/>
      <c r="BD23" s="280"/>
      <c r="BE23" s="280"/>
      <c r="BF23" s="280"/>
    </row>
    <row r="24" spans="1:58" ht="21" x14ac:dyDescent="0.25">
      <c r="A24" s="396"/>
      <c r="B24" s="398"/>
      <c r="C24" s="281" t="s">
        <v>8</v>
      </c>
      <c r="D24" s="266" t="s">
        <v>9</v>
      </c>
      <c r="E24" s="266" t="s">
        <v>10</v>
      </c>
      <c r="F24" s="266" t="s">
        <v>11</v>
      </c>
      <c r="G24" s="266" t="s">
        <v>12</v>
      </c>
      <c r="H24" s="266" t="s">
        <v>13</v>
      </c>
      <c r="I24" s="266" t="s">
        <v>14</v>
      </c>
      <c r="J24" s="267" t="s">
        <v>15</v>
      </c>
      <c r="K24" s="268" t="s">
        <v>16</v>
      </c>
      <c r="L24" s="267" t="s">
        <v>17</v>
      </c>
      <c r="M24" s="394"/>
      <c r="N24" s="384"/>
      <c r="O24" s="384"/>
      <c r="P24" s="278"/>
      <c r="Q24" s="278"/>
      <c r="R24" s="278"/>
      <c r="S24" s="271"/>
      <c r="T24" s="271"/>
      <c r="U24" s="271"/>
      <c r="V24" s="271"/>
      <c r="W24" s="271"/>
      <c r="X24" s="271"/>
      <c r="Y24" s="271"/>
      <c r="Z24" s="275"/>
      <c r="AA24" s="279"/>
      <c r="AB24" s="279"/>
      <c r="AC24" s="275"/>
      <c r="AD24" s="275"/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  <c r="AS24" s="280"/>
      <c r="AT24" s="280"/>
      <c r="AU24" s="280"/>
      <c r="AV24" s="275"/>
      <c r="AW24" s="275"/>
      <c r="AX24" s="280"/>
      <c r="AY24" s="280"/>
      <c r="AZ24" s="280"/>
      <c r="BA24" s="280"/>
      <c r="BB24" s="280"/>
      <c r="BC24" s="280"/>
      <c r="BD24" s="280"/>
      <c r="BE24" s="280"/>
      <c r="BF24" s="280"/>
    </row>
    <row r="25" spans="1:58" x14ac:dyDescent="0.25">
      <c r="A25" s="321" t="s">
        <v>32</v>
      </c>
      <c r="B25" s="364">
        <v>0</v>
      </c>
      <c r="C25" s="351"/>
      <c r="D25" s="352"/>
      <c r="E25" s="352"/>
      <c r="F25" s="352"/>
      <c r="G25" s="352"/>
      <c r="H25" s="352"/>
      <c r="I25" s="352"/>
      <c r="J25" s="358"/>
      <c r="K25" s="351"/>
      <c r="L25" s="358"/>
      <c r="M25" s="369"/>
      <c r="N25" s="383" t="s">
        <v>72</v>
      </c>
      <c r="O25" s="384"/>
      <c r="P25" s="278"/>
      <c r="Q25" s="278"/>
      <c r="R25" s="278"/>
      <c r="S25" s="271"/>
      <c r="T25" s="271"/>
      <c r="U25" s="271"/>
      <c r="V25" s="271"/>
      <c r="W25" s="271"/>
      <c r="X25" s="280"/>
      <c r="Y25" s="280"/>
      <c r="Z25" s="280"/>
      <c r="AA25" s="280"/>
      <c r="AB25" s="280"/>
      <c r="AC25" s="275"/>
      <c r="AD25" s="275"/>
      <c r="AE25" s="280"/>
      <c r="AF25" s="280"/>
      <c r="AG25" s="280"/>
      <c r="AH25" s="280"/>
      <c r="AI25" s="280"/>
      <c r="AJ25" s="280"/>
      <c r="AK25" s="280"/>
      <c r="AL25" s="280"/>
      <c r="AM25" s="280"/>
      <c r="AN25" s="280"/>
      <c r="AO25" s="280"/>
      <c r="AP25" s="280"/>
      <c r="AQ25" s="280"/>
      <c r="AR25" s="280"/>
      <c r="AS25" s="280"/>
      <c r="AT25" s="280"/>
      <c r="AU25" s="280"/>
      <c r="AV25" s="275"/>
      <c r="AW25" s="275"/>
      <c r="AX25" s="280"/>
      <c r="AY25" s="280"/>
      <c r="AZ25" s="280"/>
      <c r="BA25" s="318" t="s">
        <v>73</v>
      </c>
      <c r="BB25" s="283" t="s">
        <v>73</v>
      </c>
      <c r="BC25" s="283" t="s">
        <v>73</v>
      </c>
      <c r="BD25" s="387">
        <v>0</v>
      </c>
      <c r="BE25" s="387">
        <v>0</v>
      </c>
      <c r="BF25" s="387" t="s">
        <v>73</v>
      </c>
    </row>
    <row r="26" spans="1:58" x14ac:dyDescent="0.25">
      <c r="A26" s="320" t="s">
        <v>33</v>
      </c>
      <c r="B26" s="336">
        <v>0</v>
      </c>
      <c r="C26" s="337"/>
      <c r="D26" s="338"/>
      <c r="E26" s="338"/>
      <c r="F26" s="338"/>
      <c r="G26" s="338"/>
      <c r="H26" s="338"/>
      <c r="I26" s="338"/>
      <c r="J26" s="334"/>
      <c r="K26" s="349"/>
      <c r="L26" s="334"/>
      <c r="M26" s="329"/>
      <c r="N26" s="383" t="s">
        <v>72</v>
      </c>
      <c r="O26" s="384"/>
      <c r="P26" s="278"/>
      <c r="Q26" s="278"/>
      <c r="R26" s="278"/>
      <c r="S26" s="271"/>
      <c r="T26" s="271"/>
      <c r="U26" s="271"/>
      <c r="V26" s="271"/>
      <c r="W26" s="271"/>
      <c r="X26" s="280"/>
      <c r="Y26" s="280"/>
      <c r="Z26" s="280"/>
      <c r="AA26" s="280"/>
      <c r="AB26" s="280"/>
      <c r="AC26" s="275"/>
      <c r="AD26" s="275"/>
      <c r="AE26" s="280"/>
      <c r="AF26" s="280"/>
      <c r="AG26" s="280"/>
      <c r="AH26" s="280"/>
      <c r="AI26" s="280"/>
      <c r="AJ26" s="280"/>
      <c r="AK26" s="280"/>
      <c r="AL26" s="280"/>
      <c r="AM26" s="280"/>
      <c r="AN26" s="280"/>
      <c r="AO26" s="280"/>
      <c r="AP26" s="280"/>
      <c r="AQ26" s="280"/>
      <c r="AR26" s="280"/>
      <c r="AS26" s="280"/>
      <c r="AT26" s="280"/>
      <c r="AU26" s="280"/>
      <c r="AV26" s="275"/>
      <c r="AW26" s="275"/>
      <c r="AX26" s="280"/>
      <c r="AY26" s="280"/>
      <c r="AZ26" s="280"/>
      <c r="BA26" s="318" t="s">
        <v>73</v>
      </c>
      <c r="BB26" s="283" t="s">
        <v>73</v>
      </c>
      <c r="BC26" s="283" t="s">
        <v>73</v>
      </c>
      <c r="BD26" s="387">
        <v>0</v>
      </c>
      <c r="BE26" s="387">
        <v>0</v>
      </c>
      <c r="BF26" s="387" t="s">
        <v>73</v>
      </c>
    </row>
    <row r="27" spans="1:58" x14ac:dyDescent="0.25">
      <c r="A27" s="322" t="s">
        <v>34</v>
      </c>
      <c r="B27" s="363">
        <v>0</v>
      </c>
      <c r="C27" s="337"/>
      <c r="D27" s="338"/>
      <c r="E27" s="338"/>
      <c r="F27" s="338"/>
      <c r="G27" s="338"/>
      <c r="H27" s="338"/>
      <c r="I27" s="338"/>
      <c r="J27" s="334"/>
      <c r="K27" s="337"/>
      <c r="L27" s="334"/>
      <c r="M27" s="329"/>
      <c r="N27" s="383" t="s">
        <v>72</v>
      </c>
      <c r="O27" s="384"/>
      <c r="P27" s="278"/>
      <c r="Q27" s="278"/>
      <c r="R27" s="278"/>
      <c r="S27" s="271"/>
      <c r="T27" s="271"/>
      <c r="U27" s="271"/>
      <c r="V27" s="271"/>
      <c r="W27" s="271"/>
      <c r="X27" s="280"/>
      <c r="Y27" s="280"/>
      <c r="Z27" s="280"/>
      <c r="AA27" s="280"/>
      <c r="AB27" s="280"/>
      <c r="AC27" s="275"/>
      <c r="AD27" s="275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0"/>
      <c r="AT27" s="280"/>
      <c r="AU27" s="280"/>
      <c r="AV27" s="275"/>
      <c r="AW27" s="275"/>
      <c r="AX27" s="280"/>
      <c r="AY27" s="280"/>
      <c r="AZ27" s="280"/>
      <c r="BA27" s="318" t="s">
        <v>73</v>
      </c>
      <c r="BB27" s="283" t="s">
        <v>73</v>
      </c>
      <c r="BC27" s="283" t="s">
        <v>73</v>
      </c>
      <c r="BD27" s="387">
        <v>0</v>
      </c>
      <c r="BE27" s="387">
        <v>0</v>
      </c>
      <c r="BF27" s="387" t="s">
        <v>73</v>
      </c>
    </row>
    <row r="28" spans="1:58" x14ac:dyDescent="0.25">
      <c r="A28" s="322" t="s">
        <v>35</v>
      </c>
      <c r="B28" s="363">
        <v>0</v>
      </c>
      <c r="C28" s="337"/>
      <c r="D28" s="338"/>
      <c r="E28" s="338"/>
      <c r="F28" s="338"/>
      <c r="G28" s="338"/>
      <c r="H28" s="338"/>
      <c r="I28" s="338"/>
      <c r="J28" s="334"/>
      <c r="K28" s="337"/>
      <c r="L28" s="334"/>
      <c r="M28" s="329"/>
      <c r="N28" s="383" t="s">
        <v>72</v>
      </c>
      <c r="O28" s="384"/>
      <c r="P28" s="278"/>
      <c r="Q28" s="278"/>
      <c r="R28" s="278"/>
      <c r="S28" s="271"/>
      <c r="T28" s="271"/>
      <c r="U28" s="271"/>
      <c r="V28" s="271"/>
      <c r="W28" s="271"/>
      <c r="X28" s="280"/>
      <c r="Y28" s="280"/>
      <c r="Z28" s="280"/>
      <c r="AA28" s="280"/>
      <c r="AB28" s="280"/>
      <c r="AC28" s="275"/>
      <c r="AD28" s="275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75"/>
      <c r="AW28" s="275"/>
      <c r="AX28" s="280"/>
      <c r="AY28" s="280"/>
      <c r="AZ28" s="280"/>
      <c r="BA28" s="318" t="s">
        <v>73</v>
      </c>
      <c r="BB28" s="283" t="s">
        <v>73</v>
      </c>
      <c r="BC28" s="283" t="s">
        <v>73</v>
      </c>
      <c r="BD28" s="387">
        <v>0</v>
      </c>
      <c r="BE28" s="387">
        <v>0</v>
      </c>
      <c r="BF28" s="387" t="s">
        <v>73</v>
      </c>
    </row>
    <row r="29" spans="1:58" x14ac:dyDescent="0.25">
      <c r="A29" s="272" t="s">
        <v>36</v>
      </c>
      <c r="B29" s="336">
        <v>0</v>
      </c>
      <c r="C29" s="337"/>
      <c r="D29" s="338"/>
      <c r="E29" s="338"/>
      <c r="F29" s="338"/>
      <c r="G29" s="338"/>
      <c r="H29" s="338"/>
      <c r="I29" s="338"/>
      <c r="J29" s="334"/>
      <c r="K29" s="337"/>
      <c r="L29" s="334"/>
      <c r="M29" s="329"/>
      <c r="N29" s="383" t="s">
        <v>72</v>
      </c>
      <c r="O29" s="384"/>
      <c r="P29" s="278"/>
      <c r="Q29" s="278"/>
      <c r="R29" s="278"/>
      <c r="S29" s="271"/>
      <c r="T29" s="271"/>
      <c r="U29" s="271"/>
      <c r="V29" s="271"/>
      <c r="W29" s="271"/>
      <c r="X29" s="280"/>
      <c r="Y29" s="280"/>
      <c r="Z29" s="280"/>
      <c r="AA29" s="280"/>
      <c r="AB29" s="280"/>
      <c r="AC29" s="275"/>
      <c r="AD29" s="275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280"/>
      <c r="AS29" s="280"/>
      <c r="AT29" s="280"/>
      <c r="AU29" s="280"/>
      <c r="AV29" s="275"/>
      <c r="AW29" s="275"/>
      <c r="AX29" s="280"/>
      <c r="AY29" s="280"/>
      <c r="AZ29" s="280"/>
      <c r="BA29" s="318" t="s">
        <v>73</v>
      </c>
      <c r="BB29" s="283" t="s">
        <v>73</v>
      </c>
      <c r="BC29" s="283" t="s">
        <v>73</v>
      </c>
      <c r="BD29" s="387">
        <v>0</v>
      </c>
      <c r="BE29" s="387">
        <v>0</v>
      </c>
      <c r="BF29" s="387" t="s">
        <v>73</v>
      </c>
    </row>
    <row r="30" spans="1:58" x14ac:dyDescent="0.25">
      <c r="A30" s="272" t="s">
        <v>37</v>
      </c>
      <c r="B30" s="336">
        <v>0</v>
      </c>
      <c r="C30" s="337"/>
      <c r="D30" s="338"/>
      <c r="E30" s="338"/>
      <c r="F30" s="338"/>
      <c r="G30" s="338"/>
      <c r="H30" s="338"/>
      <c r="I30" s="338"/>
      <c r="J30" s="334"/>
      <c r="K30" s="337"/>
      <c r="L30" s="334"/>
      <c r="M30" s="329"/>
      <c r="N30" s="383" t="s">
        <v>72</v>
      </c>
      <c r="O30" s="384"/>
      <c r="P30" s="278"/>
      <c r="Q30" s="278"/>
      <c r="R30" s="278"/>
      <c r="S30" s="271"/>
      <c r="T30" s="271"/>
      <c r="U30" s="271"/>
      <c r="V30" s="271"/>
      <c r="W30" s="271"/>
      <c r="X30" s="280"/>
      <c r="Y30" s="280"/>
      <c r="Z30" s="280"/>
      <c r="AA30" s="280"/>
      <c r="AB30" s="280"/>
      <c r="AC30" s="275"/>
      <c r="AD30" s="275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  <c r="AT30" s="280"/>
      <c r="AU30" s="280"/>
      <c r="AV30" s="275"/>
      <c r="AW30" s="275"/>
      <c r="AX30" s="280"/>
      <c r="AY30" s="280"/>
      <c r="AZ30" s="280"/>
      <c r="BA30" s="318" t="s">
        <v>73</v>
      </c>
      <c r="BB30" s="283" t="s">
        <v>73</v>
      </c>
      <c r="BC30" s="283" t="s">
        <v>73</v>
      </c>
      <c r="BD30" s="387">
        <v>0</v>
      </c>
      <c r="BE30" s="387">
        <v>0</v>
      </c>
      <c r="BF30" s="387" t="s">
        <v>73</v>
      </c>
    </row>
    <row r="31" spans="1:58" x14ac:dyDescent="0.25">
      <c r="A31" s="272" t="s">
        <v>38</v>
      </c>
      <c r="B31" s="336">
        <v>0</v>
      </c>
      <c r="C31" s="337"/>
      <c r="D31" s="338"/>
      <c r="E31" s="338"/>
      <c r="F31" s="338"/>
      <c r="G31" s="338"/>
      <c r="H31" s="338"/>
      <c r="I31" s="338"/>
      <c r="J31" s="334"/>
      <c r="K31" s="337"/>
      <c r="L31" s="334"/>
      <c r="M31" s="329"/>
      <c r="N31" s="383" t="s">
        <v>72</v>
      </c>
      <c r="O31" s="384"/>
      <c r="P31" s="278"/>
      <c r="Q31" s="278"/>
      <c r="R31" s="278"/>
      <c r="S31" s="271"/>
      <c r="T31" s="271"/>
      <c r="U31" s="271"/>
      <c r="V31" s="271"/>
      <c r="W31" s="271"/>
      <c r="X31" s="280"/>
      <c r="Y31" s="280"/>
      <c r="Z31" s="280"/>
      <c r="AA31" s="280"/>
      <c r="AB31" s="280"/>
      <c r="AC31" s="275"/>
      <c r="AD31" s="275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280"/>
      <c r="AS31" s="280"/>
      <c r="AT31" s="280"/>
      <c r="AU31" s="280"/>
      <c r="AV31" s="275"/>
      <c r="AW31" s="275"/>
      <c r="AX31" s="280"/>
      <c r="AY31" s="280"/>
      <c r="AZ31" s="280"/>
      <c r="BA31" s="318" t="s">
        <v>73</v>
      </c>
      <c r="BB31" s="283" t="s">
        <v>73</v>
      </c>
      <c r="BC31" s="283" t="s">
        <v>73</v>
      </c>
      <c r="BD31" s="387">
        <v>0</v>
      </c>
      <c r="BE31" s="387">
        <v>0</v>
      </c>
      <c r="BF31" s="387" t="s">
        <v>73</v>
      </c>
    </row>
    <row r="32" spans="1:58" x14ac:dyDescent="0.25">
      <c r="A32" s="272" t="s">
        <v>39</v>
      </c>
      <c r="B32" s="336">
        <v>0</v>
      </c>
      <c r="C32" s="337"/>
      <c r="D32" s="338"/>
      <c r="E32" s="338"/>
      <c r="F32" s="338"/>
      <c r="G32" s="338"/>
      <c r="H32" s="338"/>
      <c r="I32" s="338"/>
      <c r="J32" s="334"/>
      <c r="K32" s="337"/>
      <c r="L32" s="334"/>
      <c r="M32" s="329"/>
      <c r="N32" s="383" t="s">
        <v>72</v>
      </c>
      <c r="O32" s="384"/>
      <c r="P32" s="278"/>
      <c r="Q32" s="278"/>
      <c r="R32" s="278"/>
      <c r="S32" s="271"/>
      <c r="T32" s="271"/>
      <c r="U32" s="271"/>
      <c r="V32" s="271"/>
      <c r="W32" s="271"/>
      <c r="X32" s="280"/>
      <c r="Y32" s="280"/>
      <c r="Z32" s="280"/>
      <c r="AA32" s="280"/>
      <c r="AB32" s="280"/>
      <c r="AC32" s="275"/>
      <c r="AD32" s="275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  <c r="AT32" s="280"/>
      <c r="AU32" s="280"/>
      <c r="AV32" s="275"/>
      <c r="AW32" s="275"/>
      <c r="AX32" s="280"/>
      <c r="AY32" s="280"/>
      <c r="AZ32" s="280"/>
      <c r="BA32" s="318" t="s">
        <v>73</v>
      </c>
      <c r="BB32" s="283" t="s">
        <v>73</v>
      </c>
      <c r="BC32" s="283" t="s">
        <v>73</v>
      </c>
      <c r="BD32" s="387">
        <v>0</v>
      </c>
      <c r="BE32" s="387">
        <v>0</v>
      </c>
      <c r="BF32" s="387" t="s">
        <v>73</v>
      </c>
    </row>
    <row r="33" spans="1:58" x14ac:dyDescent="0.25">
      <c r="A33" s="272" t="s">
        <v>40</v>
      </c>
      <c r="B33" s="336">
        <v>0</v>
      </c>
      <c r="C33" s="337"/>
      <c r="D33" s="338"/>
      <c r="E33" s="338"/>
      <c r="F33" s="338"/>
      <c r="G33" s="338"/>
      <c r="H33" s="338"/>
      <c r="I33" s="338"/>
      <c r="J33" s="334"/>
      <c r="K33" s="337"/>
      <c r="L33" s="334"/>
      <c r="M33" s="329"/>
      <c r="N33" s="383" t="s">
        <v>72</v>
      </c>
      <c r="O33" s="384"/>
      <c r="P33" s="278"/>
      <c r="Q33" s="278"/>
      <c r="R33" s="278"/>
      <c r="S33" s="271"/>
      <c r="T33" s="271"/>
      <c r="U33" s="271"/>
      <c r="V33" s="271"/>
      <c r="W33" s="271"/>
      <c r="X33" s="280"/>
      <c r="Y33" s="280"/>
      <c r="Z33" s="280"/>
      <c r="AA33" s="280"/>
      <c r="AB33" s="280"/>
      <c r="AC33" s="275"/>
      <c r="AD33" s="275"/>
      <c r="AE33" s="280"/>
      <c r="AF33" s="280"/>
      <c r="AG33" s="280"/>
      <c r="AH33" s="280"/>
      <c r="AI33" s="280"/>
      <c r="AJ33" s="280"/>
      <c r="AK33" s="280"/>
      <c r="AL33" s="280"/>
      <c r="AM33" s="280"/>
      <c r="AN33" s="280"/>
      <c r="AO33" s="280"/>
      <c r="AP33" s="280"/>
      <c r="AQ33" s="280"/>
      <c r="AR33" s="280"/>
      <c r="AS33" s="280"/>
      <c r="AT33" s="280"/>
      <c r="AU33" s="280"/>
      <c r="AV33" s="275"/>
      <c r="AW33" s="275"/>
      <c r="AX33" s="280"/>
      <c r="AY33" s="280"/>
      <c r="AZ33" s="280"/>
      <c r="BA33" s="318" t="s">
        <v>73</v>
      </c>
      <c r="BB33" s="283" t="s">
        <v>73</v>
      </c>
      <c r="BC33" s="283" t="s">
        <v>73</v>
      </c>
      <c r="BD33" s="387">
        <v>0</v>
      </c>
      <c r="BE33" s="387">
        <v>0</v>
      </c>
      <c r="BF33" s="387" t="s">
        <v>73</v>
      </c>
    </row>
    <row r="34" spans="1:58" x14ac:dyDescent="0.25">
      <c r="A34" s="272" t="s">
        <v>41</v>
      </c>
      <c r="B34" s="336">
        <v>0</v>
      </c>
      <c r="C34" s="337"/>
      <c r="D34" s="338"/>
      <c r="E34" s="338"/>
      <c r="F34" s="338"/>
      <c r="G34" s="338"/>
      <c r="H34" s="338"/>
      <c r="I34" s="338"/>
      <c r="J34" s="334"/>
      <c r="K34" s="337"/>
      <c r="L34" s="334"/>
      <c r="M34" s="329"/>
      <c r="N34" s="383" t="s">
        <v>72</v>
      </c>
      <c r="O34" s="384"/>
      <c r="P34" s="278"/>
      <c r="Q34" s="278"/>
      <c r="R34" s="278"/>
      <c r="S34" s="271"/>
      <c r="T34" s="271"/>
      <c r="U34" s="271"/>
      <c r="V34" s="271"/>
      <c r="W34" s="271"/>
      <c r="X34" s="280"/>
      <c r="Y34" s="280"/>
      <c r="Z34" s="280"/>
      <c r="AA34" s="280"/>
      <c r="AB34" s="280"/>
      <c r="AC34" s="275"/>
      <c r="AD34" s="275"/>
      <c r="AE34" s="280"/>
      <c r="AF34" s="280"/>
      <c r="AG34" s="280"/>
      <c r="AH34" s="280"/>
      <c r="AI34" s="280"/>
      <c r="AJ34" s="280"/>
      <c r="AK34" s="280"/>
      <c r="AL34" s="280"/>
      <c r="AM34" s="280"/>
      <c r="AN34" s="280"/>
      <c r="AO34" s="280"/>
      <c r="AP34" s="280"/>
      <c r="AQ34" s="280"/>
      <c r="AR34" s="280"/>
      <c r="AS34" s="280"/>
      <c r="AT34" s="280"/>
      <c r="AU34" s="280"/>
      <c r="AV34" s="275"/>
      <c r="AW34" s="275"/>
      <c r="AX34" s="280"/>
      <c r="AY34" s="280"/>
      <c r="AZ34" s="280"/>
      <c r="BA34" s="318" t="s">
        <v>73</v>
      </c>
      <c r="BB34" s="283" t="s">
        <v>73</v>
      </c>
      <c r="BC34" s="283" t="s">
        <v>73</v>
      </c>
      <c r="BD34" s="387">
        <v>0</v>
      </c>
      <c r="BE34" s="387">
        <v>0</v>
      </c>
      <c r="BF34" s="387" t="s">
        <v>73</v>
      </c>
    </row>
    <row r="35" spans="1:58" x14ac:dyDescent="0.25">
      <c r="A35" s="272" t="s">
        <v>42</v>
      </c>
      <c r="B35" s="336">
        <v>0</v>
      </c>
      <c r="C35" s="337"/>
      <c r="D35" s="338"/>
      <c r="E35" s="338"/>
      <c r="F35" s="338"/>
      <c r="G35" s="338"/>
      <c r="H35" s="338"/>
      <c r="I35" s="338"/>
      <c r="J35" s="334"/>
      <c r="K35" s="337"/>
      <c r="L35" s="334"/>
      <c r="M35" s="329"/>
      <c r="N35" s="383" t="s">
        <v>72</v>
      </c>
      <c r="O35" s="384"/>
      <c r="P35" s="278"/>
      <c r="Q35" s="278"/>
      <c r="R35" s="278"/>
      <c r="S35" s="271"/>
      <c r="T35" s="271"/>
      <c r="U35" s="271"/>
      <c r="V35" s="271"/>
      <c r="W35" s="271"/>
      <c r="X35" s="280"/>
      <c r="Y35" s="280"/>
      <c r="Z35" s="280"/>
      <c r="AA35" s="280"/>
      <c r="AB35" s="280"/>
      <c r="AC35" s="275"/>
      <c r="AD35" s="275"/>
      <c r="AE35" s="280"/>
      <c r="AF35" s="280"/>
      <c r="AG35" s="280"/>
      <c r="AH35" s="280"/>
      <c r="AI35" s="280"/>
      <c r="AJ35" s="280"/>
      <c r="AK35" s="280"/>
      <c r="AL35" s="280"/>
      <c r="AM35" s="280"/>
      <c r="AN35" s="280"/>
      <c r="AO35" s="280"/>
      <c r="AP35" s="280"/>
      <c r="AQ35" s="280"/>
      <c r="AR35" s="280"/>
      <c r="AS35" s="280"/>
      <c r="AT35" s="280"/>
      <c r="AU35" s="280"/>
      <c r="AV35" s="275"/>
      <c r="AW35" s="275"/>
      <c r="AX35" s="280"/>
      <c r="AY35" s="280"/>
      <c r="AZ35" s="280"/>
      <c r="BA35" s="318" t="s">
        <v>73</v>
      </c>
      <c r="BB35" s="283" t="s">
        <v>73</v>
      </c>
      <c r="BC35" s="283" t="s">
        <v>73</v>
      </c>
      <c r="BD35" s="387">
        <v>0</v>
      </c>
      <c r="BE35" s="387">
        <v>0</v>
      </c>
      <c r="BF35" s="387" t="s">
        <v>73</v>
      </c>
    </row>
    <row r="36" spans="1:58" x14ac:dyDescent="0.25">
      <c r="A36" s="272" t="s">
        <v>43</v>
      </c>
      <c r="B36" s="336">
        <v>0</v>
      </c>
      <c r="C36" s="337"/>
      <c r="D36" s="338"/>
      <c r="E36" s="338"/>
      <c r="F36" s="338"/>
      <c r="G36" s="338"/>
      <c r="H36" s="338"/>
      <c r="I36" s="338"/>
      <c r="J36" s="334"/>
      <c r="K36" s="337"/>
      <c r="L36" s="334"/>
      <c r="M36" s="329"/>
      <c r="N36" s="383" t="s">
        <v>72</v>
      </c>
      <c r="O36" s="384"/>
      <c r="P36" s="278"/>
      <c r="Q36" s="278"/>
      <c r="R36" s="278"/>
      <c r="S36" s="271"/>
      <c r="T36" s="271"/>
      <c r="U36" s="271"/>
      <c r="V36" s="271"/>
      <c r="W36" s="271"/>
      <c r="X36" s="280"/>
      <c r="Y36" s="280"/>
      <c r="Z36" s="280"/>
      <c r="AA36" s="280"/>
      <c r="AB36" s="280"/>
      <c r="AC36" s="275"/>
      <c r="AD36" s="275"/>
      <c r="AE36" s="280"/>
      <c r="AF36" s="280"/>
      <c r="AG36" s="280"/>
      <c r="AH36" s="280"/>
      <c r="AI36" s="280"/>
      <c r="AJ36" s="280"/>
      <c r="AK36" s="280"/>
      <c r="AL36" s="280"/>
      <c r="AM36" s="280"/>
      <c r="AN36" s="280"/>
      <c r="AO36" s="280"/>
      <c r="AP36" s="280"/>
      <c r="AQ36" s="280"/>
      <c r="AR36" s="280"/>
      <c r="AS36" s="280"/>
      <c r="AT36" s="280"/>
      <c r="AU36" s="280"/>
      <c r="AV36" s="275"/>
      <c r="AW36" s="275"/>
      <c r="AX36" s="280"/>
      <c r="AY36" s="280"/>
      <c r="AZ36" s="280"/>
      <c r="BA36" s="318" t="s">
        <v>73</v>
      </c>
      <c r="BB36" s="283" t="s">
        <v>73</v>
      </c>
      <c r="BC36" s="283" t="s">
        <v>73</v>
      </c>
      <c r="BD36" s="387">
        <v>0</v>
      </c>
      <c r="BE36" s="387">
        <v>0</v>
      </c>
      <c r="BF36" s="387" t="s">
        <v>73</v>
      </c>
    </row>
    <row r="37" spans="1:58" x14ac:dyDescent="0.25">
      <c r="A37" s="273" t="s">
        <v>44</v>
      </c>
      <c r="B37" s="340">
        <v>0</v>
      </c>
      <c r="C37" s="341"/>
      <c r="D37" s="342"/>
      <c r="E37" s="342"/>
      <c r="F37" s="342"/>
      <c r="G37" s="342"/>
      <c r="H37" s="342"/>
      <c r="I37" s="342"/>
      <c r="J37" s="344"/>
      <c r="K37" s="341"/>
      <c r="L37" s="344"/>
      <c r="M37" s="330"/>
      <c r="N37" s="383" t="s">
        <v>72</v>
      </c>
      <c r="O37" s="384"/>
      <c r="P37" s="278"/>
      <c r="Q37" s="278"/>
      <c r="R37" s="278"/>
      <c r="S37" s="271"/>
      <c r="T37" s="271"/>
      <c r="U37" s="271"/>
      <c r="V37" s="271"/>
      <c r="W37" s="271"/>
      <c r="X37" s="280"/>
      <c r="Y37" s="280"/>
      <c r="Z37" s="280"/>
      <c r="AA37" s="280"/>
      <c r="AB37" s="280"/>
      <c r="AC37" s="275"/>
      <c r="AD37" s="275"/>
      <c r="AE37" s="280"/>
      <c r="AF37" s="280"/>
      <c r="AG37" s="280"/>
      <c r="AH37" s="280"/>
      <c r="AI37" s="280"/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280"/>
      <c r="AV37" s="275"/>
      <c r="AW37" s="275"/>
      <c r="AX37" s="280"/>
      <c r="AY37" s="280"/>
      <c r="AZ37" s="280"/>
      <c r="BA37" s="318" t="s">
        <v>73</v>
      </c>
      <c r="BB37" s="283" t="s">
        <v>73</v>
      </c>
      <c r="BC37" s="283" t="s">
        <v>73</v>
      </c>
      <c r="BD37" s="387">
        <v>0</v>
      </c>
      <c r="BE37" s="387">
        <v>0</v>
      </c>
      <c r="BF37" s="387" t="s">
        <v>73</v>
      </c>
    </row>
    <row r="38" spans="1:58" x14ac:dyDescent="0.25">
      <c r="A38" s="274" t="s">
        <v>45</v>
      </c>
      <c r="B38" s="274"/>
      <c r="C38" s="274"/>
      <c r="D38" s="274"/>
      <c r="E38" s="274"/>
      <c r="F38" s="274"/>
      <c r="G38" s="274"/>
      <c r="H38" s="274"/>
      <c r="I38" s="265"/>
      <c r="J38" s="265"/>
      <c r="K38" s="265"/>
      <c r="L38" s="265"/>
      <c r="M38" s="265"/>
      <c r="N38" s="263"/>
      <c r="O38" s="270"/>
      <c r="P38" s="270"/>
      <c r="Q38" s="270"/>
      <c r="R38" s="270"/>
      <c r="S38" s="270"/>
      <c r="T38" s="270"/>
      <c r="U38" s="270"/>
      <c r="V38" s="270"/>
      <c r="W38" s="270"/>
      <c r="X38" s="280"/>
      <c r="Y38" s="280"/>
      <c r="Z38" s="280"/>
      <c r="AA38" s="280"/>
      <c r="AB38" s="280"/>
      <c r="AC38" s="280"/>
      <c r="AD38" s="280"/>
      <c r="AE38" s="280"/>
      <c r="AF38" s="280"/>
      <c r="AG38" s="280"/>
      <c r="AH38" s="280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  <c r="AT38" s="280"/>
      <c r="AU38" s="280"/>
      <c r="AV38" s="275"/>
      <c r="AW38" s="275"/>
      <c r="AX38" s="280"/>
      <c r="AY38" s="280"/>
      <c r="AZ38" s="280"/>
      <c r="BA38" s="270"/>
      <c r="BB38" s="270"/>
      <c r="BC38" s="280"/>
      <c r="BD38" s="280"/>
      <c r="BE38" s="280"/>
      <c r="BF38" s="280"/>
    </row>
    <row r="39" spans="1:58" ht="15" customHeight="1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263"/>
      <c r="L39" s="276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  <c r="AT39" s="275"/>
      <c r="AU39" s="275"/>
      <c r="AV39" s="280"/>
      <c r="AW39" s="280"/>
      <c r="AX39" s="280"/>
      <c r="AY39" s="280"/>
      <c r="AZ39" s="280"/>
      <c r="BA39" s="270"/>
      <c r="BB39" s="270"/>
      <c r="BC39" s="280"/>
      <c r="BD39" s="280"/>
      <c r="BE39" s="280"/>
      <c r="BF39" s="280"/>
    </row>
    <row r="40" spans="1:58" ht="21" x14ac:dyDescent="0.25">
      <c r="A40" s="396"/>
      <c r="B40" s="398"/>
      <c r="C40" s="266" t="s">
        <v>11</v>
      </c>
      <c r="D40" s="266" t="s">
        <v>12</v>
      </c>
      <c r="E40" s="300" t="s">
        <v>13</v>
      </c>
      <c r="F40" s="300" t="s">
        <v>48</v>
      </c>
      <c r="G40" s="266" t="s">
        <v>11</v>
      </c>
      <c r="H40" s="266" t="s">
        <v>12</v>
      </c>
      <c r="I40" s="300" t="s">
        <v>13</v>
      </c>
      <c r="J40" s="300" t="s">
        <v>48</v>
      </c>
      <c r="K40" s="263"/>
      <c r="L40" s="263"/>
      <c r="M40" s="263"/>
      <c r="N40" s="276"/>
      <c r="O40" s="270"/>
      <c r="P40" s="270"/>
      <c r="Q40" s="270"/>
      <c r="R40" s="270"/>
      <c r="S40" s="270"/>
      <c r="T40" s="270"/>
      <c r="U40" s="270"/>
      <c r="V40" s="270"/>
      <c r="W40" s="270"/>
      <c r="X40" s="280"/>
      <c r="Y40" s="280"/>
      <c r="Z40" s="280"/>
      <c r="AA40" s="280"/>
      <c r="AB40" s="280"/>
      <c r="AC40" s="280"/>
      <c r="AD40" s="280"/>
      <c r="AE40" s="280"/>
      <c r="AF40" s="280"/>
      <c r="AG40" s="280"/>
      <c r="AH40" s="280"/>
      <c r="AI40" s="280"/>
      <c r="AJ40" s="280"/>
      <c r="AK40" s="280"/>
      <c r="AL40" s="280"/>
      <c r="AM40" s="280"/>
      <c r="AN40" s="280"/>
      <c r="AO40" s="280"/>
      <c r="AP40" s="280"/>
      <c r="AQ40" s="280"/>
      <c r="AR40" s="280"/>
      <c r="AS40" s="280"/>
      <c r="AT40" s="280"/>
      <c r="AU40" s="280"/>
      <c r="AV40" s="275"/>
      <c r="AW40" s="275"/>
      <c r="AX40" s="280"/>
      <c r="AY40" s="280"/>
      <c r="AZ40" s="280"/>
      <c r="BA40" s="270"/>
      <c r="BB40" s="270"/>
      <c r="BC40" s="270"/>
      <c r="BD40" s="270"/>
      <c r="BE40" s="280"/>
      <c r="BF40" s="280"/>
    </row>
    <row r="41" spans="1:58" x14ac:dyDescent="0.25">
      <c r="A41" s="290" t="s">
        <v>49</v>
      </c>
      <c r="B41" s="336">
        <v>0</v>
      </c>
      <c r="C41" s="351"/>
      <c r="D41" s="352"/>
      <c r="E41" s="358"/>
      <c r="F41" s="358"/>
      <c r="G41" s="351"/>
      <c r="H41" s="352"/>
      <c r="I41" s="352"/>
      <c r="J41" s="358"/>
      <c r="K41" s="383" t="s">
        <v>73</v>
      </c>
      <c r="L41" s="263"/>
      <c r="M41" s="263"/>
      <c r="N41" s="316"/>
      <c r="O41" s="270"/>
      <c r="P41" s="270"/>
      <c r="Q41" s="270"/>
      <c r="R41" s="270"/>
      <c r="S41" s="270"/>
      <c r="T41" s="270"/>
      <c r="U41" s="270"/>
      <c r="V41" s="270"/>
      <c r="W41" s="270"/>
      <c r="X41" s="280"/>
      <c r="Y41" s="280"/>
      <c r="Z41" s="280"/>
      <c r="AA41" s="280"/>
      <c r="AB41" s="280"/>
      <c r="AC41" s="280"/>
      <c r="AD41" s="280"/>
      <c r="AE41" s="280"/>
      <c r="AF41" s="280"/>
      <c r="AG41" s="280"/>
      <c r="AH41" s="280"/>
      <c r="AI41" s="280"/>
      <c r="AJ41" s="280"/>
      <c r="AK41" s="280"/>
      <c r="AL41" s="280"/>
      <c r="AM41" s="280"/>
      <c r="AN41" s="280"/>
      <c r="AO41" s="280"/>
      <c r="AP41" s="280"/>
      <c r="AQ41" s="280"/>
      <c r="AR41" s="280"/>
      <c r="AS41" s="280"/>
      <c r="AT41" s="280"/>
      <c r="AU41" s="280"/>
      <c r="AV41" s="275"/>
      <c r="AW41" s="275"/>
      <c r="AX41" s="280"/>
      <c r="AY41" s="280"/>
      <c r="AZ41" s="280"/>
      <c r="BA41" s="318" t="s">
        <v>73</v>
      </c>
      <c r="BB41" s="280"/>
      <c r="BC41" s="280"/>
      <c r="BD41" s="387">
        <v>0</v>
      </c>
      <c r="BE41" s="280"/>
      <c r="BF41" s="280"/>
    </row>
    <row r="42" spans="1:58" ht="21" x14ac:dyDescent="0.25">
      <c r="A42" s="289" t="s">
        <v>50</v>
      </c>
      <c r="B42" s="340">
        <v>0</v>
      </c>
      <c r="C42" s="341"/>
      <c r="D42" s="342"/>
      <c r="E42" s="344"/>
      <c r="F42" s="344"/>
      <c r="G42" s="341"/>
      <c r="H42" s="342"/>
      <c r="I42" s="342"/>
      <c r="J42" s="344"/>
      <c r="K42" s="383" t="s">
        <v>73</v>
      </c>
      <c r="L42" s="263"/>
      <c r="M42" s="263"/>
      <c r="N42" s="291"/>
      <c r="O42" s="270"/>
      <c r="P42" s="270"/>
      <c r="Q42" s="270"/>
      <c r="R42" s="270"/>
      <c r="S42" s="270"/>
      <c r="T42" s="270"/>
      <c r="U42" s="270"/>
      <c r="V42" s="270"/>
      <c r="W42" s="270"/>
      <c r="X42" s="280"/>
      <c r="Y42" s="280"/>
      <c r="Z42" s="280"/>
      <c r="AA42" s="280"/>
      <c r="AB42" s="280"/>
      <c r="AC42" s="280"/>
      <c r="AD42" s="280"/>
      <c r="AE42" s="280"/>
      <c r="AF42" s="280"/>
      <c r="AG42" s="280"/>
      <c r="AH42" s="280"/>
      <c r="AI42" s="280"/>
      <c r="AJ42" s="280"/>
      <c r="AK42" s="280"/>
      <c r="AL42" s="280"/>
      <c r="AM42" s="280"/>
      <c r="AN42" s="280"/>
      <c r="AO42" s="280"/>
      <c r="AP42" s="280"/>
      <c r="AQ42" s="280"/>
      <c r="AR42" s="280"/>
      <c r="AS42" s="280"/>
      <c r="AT42" s="280"/>
      <c r="AU42" s="280"/>
      <c r="AV42" s="275"/>
      <c r="AW42" s="275"/>
      <c r="AX42" s="280"/>
      <c r="AY42" s="280"/>
      <c r="AZ42" s="280"/>
      <c r="BA42" s="318" t="s">
        <v>73</v>
      </c>
      <c r="BB42" s="280"/>
      <c r="BC42" s="280"/>
      <c r="BD42" s="387">
        <v>0</v>
      </c>
      <c r="BE42" s="280"/>
      <c r="BF42" s="280"/>
    </row>
    <row r="43" spans="1:58" x14ac:dyDescent="0.25">
      <c r="A43" s="325" t="s">
        <v>51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291"/>
      <c r="O43" s="270"/>
      <c r="P43" s="270"/>
      <c r="Q43" s="270"/>
      <c r="R43" s="270"/>
      <c r="S43" s="270"/>
      <c r="T43" s="270"/>
      <c r="U43" s="270"/>
      <c r="V43" s="270"/>
      <c r="W43" s="27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80"/>
      <c r="AL43" s="280"/>
      <c r="AM43" s="280"/>
      <c r="AN43" s="280"/>
      <c r="AO43" s="280"/>
      <c r="AP43" s="280"/>
      <c r="AQ43" s="280"/>
      <c r="AR43" s="280"/>
      <c r="AS43" s="280"/>
      <c r="AT43" s="280"/>
      <c r="AU43" s="280"/>
      <c r="AV43" s="275"/>
      <c r="AW43" s="275"/>
      <c r="AX43" s="280"/>
      <c r="AY43" s="280"/>
      <c r="AZ43" s="280"/>
      <c r="BA43" s="270"/>
      <c r="BB43" s="270"/>
      <c r="BC43" s="280"/>
      <c r="BD43" s="280"/>
      <c r="BE43" s="280"/>
      <c r="BF43" s="280"/>
    </row>
    <row r="44" spans="1:58" ht="15" customHeight="1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80"/>
      <c r="Y44" s="280"/>
      <c r="Z44" s="280"/>
      <c r="AA44" s="280"/>
      <c r="AB44" s="280"/>
      <c r="AC44" s="280"/>
      <c r="AD44" s="280"/>
      <c r="AE44" s="280"/>
      <c r="AF44" s="280"/>
      <c r="AG44" s="280"/>
      <c r="AH44" s="280"/>
      <c r="AI44" s="280"/>
      <c r="AJ44" s="280"/>
      <c r="AK44" s="280"/>
      <c r="AL44" s="280"/>
      <c r="AM44" s="280"/>
      <c r="AN44" s="280"/>
      <c r="AO44" s="280"/>
      <c r="AP44" s="280"/>
      <c r="AQ44" s="280"/>
      <c r="AR44" s="280"/>
      <c r="AS44" s="280"/>
      <c r="AT44" s="280"/>
      <c r="AU44" s="275"/>
      <c r="AV44" s="275"/>
      <c r="AW44" s="280"/>
      <c r="AX44" s="280"/>
      <c r="AY44" s="280"/>
      <c r="AZ44" s="280"/>
      <c r="BA44" s="270"/>
      <c r="BB44" s="270"/>
      <c r="BC44" s="280"/>
      <c r="BD44" s="280"/>
      <c r="BE44" s="280"/>
      <c r="BF44" s="280"/>
    </row>
    <row r="45" spans="1:58" ht="21" x14ac:dyDescent="0.25">
      <c r="A45" s="403"/>
      <c r="B45" s="394"/>
      <c r="C45" s="281" t="s">
        <v>8</v>
      </c>
      <c r="D45" s="266" t="s">
        <v>9</v>
      </c>
      <c r="E45" s="266" t="s">
        <v>10</v>
      </c>
      <c r="F45" s="266" t="s">
        <v>11</v>
      </c>
      <c r="G45" s="266" t="s">
        <v>12</v>
      </c>
      <c r="H45" s="266" t="s">
        <v>13</v>
      </c>
      <c r="I45" s="266" t="s">
        <v>14</v>
      </c>
      <c r="J45" s="267" t="s">
        <v>15</v>
      </c>
      <c r="K45" s="268" t="s">
        <v>16</v>
      </c>
      <c r="L45" s="267" t="s">
        <v>17</v>
      </c>
      <c r="M45" s="394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80"/>
      <c r="Y45" s="280"/>
      <c r="Z45" s="280"/>
      <c r="AA45" s="280"/>
      <c r="AB45" s="280"/>
      <c r="AC45" s="280"/>
      <c r="AD45" s="280"/>
      <c r="AE45" s="280"/>
      <c r="AF45" s="280"/>
      <c r="AG45" s="280"/>
      <c r="AH45" s="280"/>
      <c r="AI45" s="280"/>
      <c r="AJ45" s="280"/>
      <c r="AK45" s="280"/>
      <c r="AL45" s="280"/>
      <c r="AM45" s="280"/>
      <c r="AN45" s="280"/>
      <c r="AO45" s="280"/>
      <c r="AP45" s="280"/>
      <c r="AQ45" s="280"/>
      <c r="AR45" s="280"/>
      <c r="AS45" s="280"/>
      <c r="AT45" s="280"/>
      <c r="AU45" s="275"/>
      <c r="AV45" s="275"/>
      <c r="AW45" s="280"/>
      <c r="AX45" s="280"/>
      <c r="AY45" s="280"/>
      <c r="AZ45" s="280"/>
      <c r="BA45" s="270"/>
      <c r="BB45" s="270"/>
      <c r="BC45" s="280"/>
      <c r="BD45" s="280"/>
      <c r="BE45" s="280"/>
      <c r="BF45" s="280"/>
    </row>
    <row r="46" spans="1:58" x14ac:dyDescent="0.25">
      <c r="A46" s="292" t="s">
        <v>53</v>
      </c>
      <c r="B46" s="347">
        <v>0</v>
      </c>
      <c r="C46" s="373">
        <v>0</v>
      </c>
      <c r="D46" s="374">
        <v>0</v>
      </c>
      <c r="E46" s="374">
        <v>0</v>
      </c>
      <c r="F46" s="374">
        <v>0</v>
      </c>
      <c r="G46" s="374">
        <v>0</v>
      </c>
      <c r="H46" s="374">
        <v>0</v>
      </c>
      <c r="I46" s="374">
        <v>0</v>
      </c>
      <c r="J46" s="374">
        <v>0</v>
      </c>
      <c r="K46" s="374">
        <v>0</v>
      </c>
      <c r="L46" s="381">
        <v>0</v>
      </c>
      <c r="M46" s="346">
        <v>0</v>
      </c>
      <c r="N46" s="383" t="s">
        <v>72</v>
      </c>
      <c r="O46" s="270"/>
      <c r="P46" s="270"/>
      <c r="Q46" s="270"/>
      <c r="R46" s="270"/>
      <c r="S46" s="270"/>
      <c r="T46" s="270"/>
      <c r="U46" s="270"/>
      <c r="V46" s="270"/>
      <c r="W46" s="280"/>
      <c r="X46" s="280"/>
      <c r="Y46" s="280"/>
      <c r="Z46" s="280"/>
      <c r="AA46" s="280"/>
      <c r="AB46" s="280"/>
      <c r="AC46" s="280"/>
      <c r="AD46" s="280"/>
      <c r="AE46" s="280"/>
      <c r="AF46" s="280"/>
      <c r="AG46" s="280"/>
      <c r="AH46" s="280"/>
      <c r="AI46" s="280"/>
      <c r="AJ46" s="280"/>
      <c r="AK46" s="280"/>
      <c r="AL46" s="280"/>
      <c r="AM46" s="280"/>
      <c r="AN46" s="280"/>
      <c r="AO46" s="280"/>
      <c r="AP46" s="280"/>
      <c r="AQ46" s="280"/>
      <c r="AR46" s="280"/>
      <c r="AS46" s="280"/>
      <c r="AT46" s="280"/>
      <c r="AU46" s="275"/>
      <c r="AV46" s="275"/>
      <c r="AW46" s="280"/>
      <c r="AX46" s="280"/>
      <c r="AY46" s="280"/>
      <c r="AZ46" s="280"/>
      <c r="BA46" s="318" t="s">
        <v>73</v>
      </c>
      <c r="BB46" s="283" t="s">
        <v>73</v>
      </c>
      <c r="BC46" s="283" t="s">
        <v>73</v>
      </c>
      <c r="BD46" s="387">
        <v>0</v>
      </c>
      <c r="BE46" s="387">
        <v>0</v>
      </c>
      <c r="BF46" s="387" t="s">
        <v>73</v>
      </c>
    </row>
    <row r="47" spans="1:58" x14ac:dyDescent="0.25">
      <c r="A47" s="293" t="s">
        <v>49</v>
      </c>
      <c r="B47" s="347">
        <v>0</v>
      </c>
      <c r="C47" s="337"/>
      <c r="D47" s="338"/>
      <c r="E47" s="338"/>
      <c r="F47" s="338"/>
      <c r="G47" s="338"/>
      <c r="H47" s="338"/>
      <c r="I47" s="338"/>
      <c r="J47" s="338"/>
      <c r="K47" s="338"/>
      <c r="L47" s="339"/>
      <c r="M47" s="331"/>
      <c r="N47" s="383" t="s">
        <v>72</v>
      </c>
      <c r="O47" s="270"/>
      <c r="P47" s="270"/>
      <c r="Q47" s="270"/>
      <c r="R47" s="270"/>
      <c r="S47" s="270"/>
      <c r="T47" s="270"/>
      <c r="U47" s="270"/>
      <c r="V47" s="27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  <c r="AT47" s="280"/>
      <c r="AU47" s="275"/>
      <c r="AV47" s="275"/>
      <c r="AW47" s="280"/>
      <c r="AX47" s="280"/>
      <c r="AY47" s="280"/>
      <c r="AZ47" s="280"/>
      <c r="BA47" s="318" t="s">
        <v>73</v>
      </c>
      <c r="BB47" s="283" t="s">
        <v>73</v>
      </c>
      <c r="BC47" s="283" t="s">
        <v>73</v>
      </c>
      <c r="BD47" s="387">
        <v>0</v>
      </c>
      <c r="BE47" s="387">
        <v>0</v>
      </c>
      <c r="BF47" s="387" t="s">
        <v>73</v>
      </c>
    </row>
    <row r="48" spans="1:58" x14ac:dyDescent="0.25">
      <c r="A48" s="294" t="s">
        <v>54</v>
      </c>
      <c r="B48" s="354">
        <v>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7"/>
      <c r="M48" s="332"/>
      <c r="N48" s="383" t="s">
        <v>72</v>
      </c>
      <c r="O48" s="270"/>
      <c r="P48" s="270"/>
      <c r="Q48" s="270"/>
      <c r="R48" s="270"/>
      <c r="S48" s="270"/>
      <c r="T48" s="270"/>
      <c r="U48" s="270"/>
      <c r="V48" s="27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0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75"/>
      <c r="AV48" s="275"/>
      <c r="AW48" s="280"/>
      <c r="AX48" s="280"/>
      <c r="AY48" s="280"/>
      <c r="AZ48" s="280"/>
      <c r="BA48" s="318" t="s">
        <v>73</v>
      </c>
      <c r="BB48" s="283" t="s">
        <v>73</v>
      </c>
      <c r="BC48" s="283" t="s">
        <v>73</v>
      </c>
      <c r="BD48" s="387">
        <v>0</v>
      </c>
      <c r="BE48" s="387">
        <v>0</v>
      </c>
      <c r="BF48" s="387" t="s">
        <v>73</v>
      </c>
    </row>
    <row r="49" spans="1:58" ht="31.5" x14ac:dyDescent="0.25">
      <c r="A49" s="295" t="s">
        <v>55</v>
      </c>
      <c r="B49" s="346">
        <v>0</v>
      </c>
      <c r="C49" s="373">
        <v>0</v>
      </c>
      <c r="D49" s="374">
        <v>0</v>
      </c>
      <c r="E49" s="374">
        <v>0</v>
      </c>
      <c r="F49" s="374">
        <v>0</v>
      </c>
      <c r="G49" s="374">
        <v>0</v>
      </c>
      <c r="H49" s="374">
        <v>0</v>
      </c>
      <c r="I49" s="374">
        <v>0</v>
      </c>
      <c r="J49" s="374">
        <v>0</v>
      </c>
      <c r="K49" s="374">
        <v>0</v>
      </c>
      <c r="L49" s="381">
        <v>0</v>
      </c>
      <c r="M49" s="346">
        <v>0</v>
      </c>
      <c r="N49" s="383" t="s">
        <v>72</v>
      </c>
      <c r="O49" s="270"/>
      <c r="P49" s="270"/>
      <c r="Q49" s="270"/>
      <c r="R49" s="270"/>
      <c r="S49" s="270"/>
      <c r="T49" s="270"/>
      <c r="U49" s="270"/>
      <c r="V49" s="27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75"/>
      <c r="AV49" s="275"/>
      <c r="AW49" s="280"/>
      <c r="AX49" s="280"/>
      <c r="AY49" s="280"/>
      <c r="AZ49" s="280"/>
      <c r="BA49" s="318" t="s">
        <v>73</v>
      </c>
      <c r="BB49" s="283" t="s">
        <v>73</v>
      </c>
      <c r="BC49" s="283" t="s">
        <v>73</v>
      </c>
      <c r="BD49" s="387">
        <v>0</v>
      </c>
      <c r="BE49" s="387">
        <v>0</v>
      </c>
      <c r="BF49" s="387" t="s">
        <v>73</v>
      </c>
    </row>
    <row r="50" spans="1:58" x14ac:dyDescent="0.25">
      <c r="A50" s="293" t="s">
        <v>49</v>
      </c>
      <c r="B50" s="347">
        <v>0</v>
      </c>
      <c r="C50" s="337"/>
      <c r="D50" s="338"/>
      <c r="E50" s="338"/>
      <c r="F50" s="338"/>
      <c r="G50" s="338"/>
      <c r="H50" s="338"/>
      <c r="I50" s="338"/>
      <c r="J50" s="338"/>
      <c r="K50" s="338"/>
      <c r="L50" s="339"/>
      <c r="M50" s="331"/>
      <c r="N50" s="383" t="s">
        <v>72</v>
      </c>
      <c r="O50" s="270"/>
      <c r="P50" s="270"/>
      <c r="Q50" s="270"/>
      <c r="R50" s="270"/>
      <c r="S50" s="270"/>
      <c r="T50" s="270"/>
      <c r="U50" s="270"/>
      <c r="V50" s="27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0"/>
      <c r="AK50" s="280"/>
      <c r="AL50" s="280"/>
      <c r="AM50" s="280"/>
      <c r="AN50" s="280"/>
      <c r="AO50" s="280"/>
      <c r="AP50" s="280"/>
      <c r="AQ50" s="280"/>
      <c r="AR50" s="280"/>
      <c r="AS50" s="280"/>
      <c r="AT50" s="280"/>
      <c r="AU50" s="275"/>
      <c r="AV50" s="275"/>
      <c r="AW50" s="280"/>
      <c r="AX50" s="280"/>
      <c r="AY50" s="280"/>
      <c r="AZ50" s="280"/>
      <c r="BA50" s="318" t="s">
        <v>73</v>
      </c>
      <c r="BB50" s="283" t="s">
        <v>73</v>
      </c>
      <c r="BC50" s="283" t="s">
        <v>73</v>
      </c>
      <c r="BD50" s="387">
        <v>0</v>
      </c>
      <c r="BE50" s="387">
        <v>0</v>
      </c>
      <c r="BF50" s="387" t="s">
        <v>73</v>
      </c>
    </row>
    <row r="51" spans="1:58" x14ac:dyDescent="0.25">
      <c r="A51" s="296" t="s">
        <v>54</v>
      </c>
      <c r="B51" s="348">
        <v>0</v>
      </c>
      <c r="C51" s="341"/>
      <c r="D51" s="342"/>
      <c r="E51" s="342"/>
      <c r="F51" s="342"/>
      <c r="G51" s="342"/>
      <c r="H51" s="342"/>
      <c r="I51" s="342"/>
      <c r="J51" s="342"/>
      <c r="K51" s="342"/>
      <c r="L51" s="343"/>
      <c r="M51" s="333"/>
      <c r="N51" s="383" t="s">
        <v>72</v>
      </c>
      <c r="O51" s="270"/>
      <c r="P51" s="270"/>
      <c r="Q51" s="270"/>
      <c r="R51" s="270"/>
      <c r="S51" s="270"/>
      <c r="T51" s="270"/>
      <c r="U51" s="270"/>
      <c r="V51" s="27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0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75"/>
      <c r="AV51" s="275"/>
      <c r="AW51" s="280"/>
      <c r="AX51" s="280"/>
      <c r="AY51" s="280"/>
      <c r="AZ51" s="280"/>
      <c r="BA51" s="318" t="s">
        <v>73</v>
      </c>
      <c r="BB51" s="283" t="s">
        <v>73</v>
      </c>
      <c r="BC51" s="283" t="s">
        <v>73</v>
      </c>
      <c r="BD51" s="387">
        <v>0</v>
      </c>
      <c r="BE51" s="387">
        <v>0</v>
      </c>
      <c r="BF51" s="387" t="s">
        <v>73</v>
      </c>
    </row>
    <row r="52" spans="1:58" x14ac:dyDescent="0.25">
      <c r="A52" s="326" t="s">
        <v>56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3"/>
      <c r="L52" s="323"/>
      <c r="M52" s="323"/>
      <c r="N52" s="263"/>
      <c r="O52" s="270"/>
      <c r="P52" s="270"/>
      <c r="Q52" s="270"/>
      <c r="R52" s="270"/>
      <c r="S52" s="270"/>
      <c r="T52" s="270"/>
      <c r="U52" s="270"/>
      <c r="V52" s="270"/>
      <c r="W52" s="27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0"/>
      <c r="AM52" s="280"/>
      <c r="AN52" s="280"/>
      <c r="AO52" s="280"/>
      <c r="AP52" s="280"/>
      <c r="AQ52" s="280"/>
      <c r="AR52" s="280"/>
      <c r="AS52" s="280"/>
      <c r="AT52" s="280"/>
      <c r="AU52" s="280"/>
      <c r="AV52" s="275"/>
      <c r="AW52" s="275"/>
      <c r="AX52" s="280"/>
      <c r="AY52" s="280"/>
      <c r="AZ52" s="280"/>
      <c r="BA52" s="270"/>
      <c r="BB52" s="270"/>
      <c r="BC52" s="280"/>
      <c r="BD52" s="280"/>
      <c r="BE52" s="280"/>
      <c r="BF52" s="280"/>
    </row>
    <row r="53" spans="1:58" ht="15" customHeight="1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270"/>
      <c r="G53" s="270"/>
      <c r="H53" s="297"/>
      <c r="I53" s="297"/>
      <c r="J53" s="297"/>
      <c r="K53" s="297"/>
      <c r="L53" s="297"/>
      <c r="M53" s="297"/>
      <c r="N53" s="297"/>
      <c r="O53" s="298"/>
      <c r="P53" s="270"/>
      <c r="Q53" s="270"/>
      <c r="R53" s="270"/>
      <c r="S53" s="270"/>
      <c r="T53" s="270"/>
      <c r="U53" s="270"/>
      <c r="V53" s="270"/>
      <c r="W53" s="27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  <c r="AN53" s="280"/>
      <c r="AO53" s="280"/>
      <c r="AP53" s="280"/>
      <c r="AQ53" s="280"/>
      <c r="AR53" s="280"/>
      <c r="AS53" s="280"/>
      <c r="AT53" s="280"/>
      <c r="AU53" s="280"/>
      <c r="AV53" s="280"/>
      <c r="AW53" s="280"/>
      <c r="AX53" s="275"/>
      <c r="AY53" s="275"/>
      <c r="AZ53" s="280"/>
      <c r="BA53" s="270"/>
      <c r="BB53" s="270"/>
      <c r="BC53" s="280"/>
      <c r="BD53" s="280"/>
      <c r="BE53" s="280"/>
      <c r="BF53" s="280"/>
    </row>
    <row r="54" spans="1:58" ht="42" x14ac:dyDescent="0.25">
      <c r="A54" s="394"/>
      <c r="B54" s="299" t="s">
        <v>59</v>
      </c>
      <c r="C54" s="300" t="s">
        <v>60</v>
      </c>
      <c r="D54" s="299" t="s">
        <v>59</v>
      </c>
      <c r="E54" s="300" t="s">
        <v>60</v>
      </c>
      <c r="F54" s="270"/>
      <c r="G54" s="270"/>
      <c r="H54" s="297"/>
      <c r="I54" s="297"/>
      <c r="J54" s="297"/>
      <c r="K54" s="297"/>
      <c r="L54" s="297"/>
      <c r="M54" s="297"/>
      <c r="N54" s="297"/>
      <c r="O54" s="298"/>
      <c r="P54" s="270"/>
      <c r="Q54" s="270"/>
      <c r="R54" s="270"/>
      <c r="S54" s="270"/>
      <c r="T54" s="270"/>
      <c r="U54" s="270"/>
      <c r="V54" s="270"/>
      <c r="W54" s="27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0"/>
      <c r="AL54" s="280"/>
      <c r="AM54" s="280"/>
      <c r="AN54" s="280"/>
      <c r="AO54" s="280"/>
      <c r="AP54" s="280"/>
      <c r="AQ54" s="280"/>
      <c r="AR54" s="280"/>
      <c r="AS54" s="280"/>
      <c r="AT54" s="280"/>
      <c r="AU54" s="280"/>
      <c r="AV54" s="280"/>
      <c r="AW54" s="280"/>
      <c r="AX54" s="275"/>
      <c r="AY54" s="275"/>
      <c r="AZ54" s="280"/>
      <c r="BA54" s="270"/>
      <c r="BB54" s="270"/>
      <c r="BC54" s="280"/>
      <c r="BD54" s="280"/>
      <c r="BE54" s="280"/>
      <c r="BF54" s="280"/>
    </row>
    <row r="55" spans="1:58" ht="84" x14ac:dyDescent="0.25">
      <c r="A55" s="301" t="s">
        <v>61</v>
      </c>
      <c r="B55" s="370"/>
      <c r="C55" s="371"/>
      <c r="D55" s="370"/>
      <c r="E55" s="371"/>
      <c r="F55" s="383" t="s">
        <v>72</v>
      </c>
      <c r="G55" s="270"/>
      <c r="H55" s="269"/>
      <c r="I55" s="297"/>
      <c r="J55" s="297"/>
      <c r="K55" s="297"/>
      <c r="L55" s="297"/>
      <c r="M55" s="297"/>
      <c r="N55" s="297"/>
      <c r="O55" s="298"/>
      <c r="P55" s="270"/>
      <c r="Q55" s="270"/>
      <c r="R55" s="270"/>
      <c r="S55" s="270"/>
      <c r="T55" s="270"/>
      <c r="U55" s="270"/>
      <c r="V55" s="270"/>
      <c r="W55" s="27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280"/>
      <c r="AR55" s="280"/>
      <c r="AS55" s="280"/>
      <c r="AT55" s="280"/>
      <c r="AU55" s="280"/>
      <c r="AV55" s="280"/>
      <c r="AW55" s="280"/>
      <c r="AX55" s="275"/>
      <c r="AY55" s="275"/>
      <c r="AZ55" s="280"/>
      <c r="BA55" s="302" t="s">
        <v>73</v>
      </c>
      <c r="BB55" s="302" t="s">
        <v>73</v>
      </c>
      <c r="BC55" s="280"/>
      <c r="BD55" s="387">
        <v>0</v>
      </c>
      <c r="BE55" s="387">
        <v>0</v>
      </c>
      <c r="BF55" s="280"/>
    </row>
    <row r="56" spans="1:58" x14ac:dyDescent="0.25">
      <c r="A56" s="327" t="s">
        <v>62</v>
      </c>
      <c r="B56" s="327"/>
      <c r="C56" s="327"/>
      <c r="D56" s="327"/>
      <c r="E56" s="303"/>
      <c r="F56" s="303"/>
      <c r="G56" s="303"/>
      <c r="H56" s="303"/>
      <c r="I56" s="303"/>
      <c r="J56" s="303"/>
      <c r="K56" s="304"/>
      <c r="L56" s="305"/>
      <c r="M56" s="305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75"/>
      <c r="AW56" s="275"/>
      <c r="AX56" s="280"/>
      <c r="AY56" s="280"/>
      <c r="AZ56" s="280"/>
      <c r="BA56" s="270"/>
      <c r="BB56" s="270"/>
      <c r="BC56" s="280"/>
      <c r="BD56" s="280"/>
      <c r="BE56" s="280"/>
      <c r="BF56" s="280"/>
    </row>
    <row r="57" spans="1:58" ht="22.5" x14ac:dyDescent="0.25">
      <c r="A57" s="306" t="s">
        <v>31</v>
      </c>
      <c r="B57" s="306" t="s">
        <v>18</v>
      </c>
      <c r="C57" s="307"/>
      <c r="D57" s="308"/>
      <c r="E57" s="308"/>
      <c r="F57" s="308"/>
      <c r="G57" s="308"/>
      <c r="H57" s="308"/>
      <c r="I57" s="308"/>
      <c r="J57" s="308"/>
      <c r="K57" s="291"/>
      <c r="L57" s="309"/>
      <c r="M57" s="309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0"/>
      <c r="AM57" s="280"/>
      <c r="AN57" s="280"/>
      <c r="AO57" s="280"/>
      <c r="AP57" s="280"/>
      <c r="AQ57" s="280"/>
      <c r="AR57" s="280"/>
      <c r="AS57" s="280"/>
      <c r="AT57" s="280"/>
      <c r="AU57" s="280"/>
      <c r="AV57" s="275"/>
      <c r="AW57" s="275"/>
      <c r="AX57" s="280"/>
      <c r="AY57" s="280"/>
      <c r="AZ57" s="280"/>
      <c r="BA57" s="270"/>
      <c r="BB57" s="270"/>
      <c r="BC57" s="280"/>
      <c r="BD57" s="280"/>
      <c r="BE57" s="280"/>
      <c r="BF57" s="280"/>
    </row>
    <row r="58" spans="1:58" x14ac:dyDescent="0.25">
      <c r="A58" s="310" t="s">
        <v>49</v>
      </c>
      <c r="B58" s="368">
        <v>158</v>
      </c>
      <c r="C58" s="307"/>
      <c r="D58" s="308"/>
      <c r="E58" s="308"/>
      <c r="F58" s="308"/>
      <c r="G58" s="308"/>
      <c r="H58" s="308"/>
      <c r="I58" s="308"/>
      <c r="J58" s="308"/>
      <c r="K58" s="277"/>
      <c r="L58" s="277"/>
      <c r="M58" s="277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280"/>
      <c r="AX58" s="280"/>
      <c r="AY58" s="280"/>
      <c r="AZ58" s="280"/>
      <c r="BA58" s="270"/>
      <c r="BB58" s="270"/>
      <c r="BC58" s="280"/>
      <c r="BD58" s="280"/>
      <c r="BE58" s="280"/>
      <c r="BF58" s="280"/>
    </row>
    <row r="59" spans="1:58" x14ac:dyDescent="0.25">
      <c r="A59" s="328" t="s">
        <v>63</v>
      </c>
      <c r="B59" s="328"/>
      <c r="C59" s="328"/>
      <c r="D59" s="328"/>
      <c r="E59" s="328"/>
      <c r="F59" s="328"/>
      <c r="G59" s="328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0"/>
      <c r="AS59" s="280"/>
      <c r="AT59" s="280"/>
      <c r="AU59" s="280"/>
      <c r="AV59" s="280"/>
      <c r="AW59" s="280"/>
      <c r="AX59" s="280"/>
      <c r="AY59" s="280"/>
      <c r="AZ59" s="280"/>
      <c r="BA59" s="270"/>
      <c r="BB59" s="270"/>
      <c r="BC59" s="280"/>
      <c r="BD59" s="280"/>
      <c r="BE59" s="280"/>
      <c r="BF59" s="280"/>
    </row>
    <row r="60" spans="1:58" ht="15" customHeight="1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0"/>
      <c r="AL60" s="280"/>
      <c r="AM60" s="280"/>
      <c r="AN60" s="280"/>
      <c r="AO60" s="280"/>
      <c r="AP60" s="280"/>
      <c r="AQ60" s="280"/>
      <c r="AR60" s="280"/>
      <c r="AS60" s="280"/>
      <c r="AT60" s="280"/>
      <c r="AU60" s="280"/>
      <c r="AV60" s="280"/>
      <c r="AW60" s="280"/>
      <c r="AX60" s="280"/>
      <c r="AY60" s="280"/>
      <c r="AZ60" s="280"/>
      <c r="BA60" s="270"/>
      <c r="BB60" s="270"/>
      <c r="BC60" s="280"/>
      <c r="BD60" s="280"/>
      <c r="BE60" s="280"/>
      <c r="BF60" s="280"/>
    </row>
    <row r="61" spans="1:58" x14ac:dyDescent="0.25">
      <c r="A61" s="408"/>
      <c r="B61" s="394"/>
      <c r="C61" s="410"/>
      <c r="D61" s="41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80"/>
      <c r="Y61" s="280"/>
      <c r="Z61" s="280"/>
      <c r="AA61" s="280"/>
      <c r="AB61" s="280"/>
      <c r="AC61" s="280"/>
      <c r="AD61" s="280"/>
      <c r="AE61" s="280"/>
      <c r="AF61" s="280"/>
      <c r="AG61" s="280"/>
      <c r="AH61" s="280"/>
      <c r="AI61" s="280"/>
      <c r="AJ61" s="280"/>
      <c r="AK61" s="280"/>
      <c r="AL61" s="280"/>
      <c r="AM61" s="280"/>
      <c r="AN61" s="280"/>
      <c r="AO61" s="280"/>
      <c r="AP61" s="280"/>
      <c r="AQ61" s="280"/>
      <c r="AR61" s="280"/>
      <c r="AS61" s="280"/>
      <c r="AT61" s="280"/>
      <c r="AU61" s="280"/>
      <c r="AV61" s="280"/>
      <c r="AW61" s="280"/>
      <c r="AX61" s="280"/>
      <c r="AY61" s="280"/>
      <c r="AZ61" s="280"/>
      <c r="BA61" s="270"/>
      <c r="BB61" s="270"/>
      <c r="BC61" s="280"/>
      <c r="BD61" s="280"/>
      <c r="BE61" s="280"/>
      <c r="BF61" s="280"/>
    </row>
    <row r="62" spans="1:58" ht="52.5" x14ac:dyDescent="0.25">
      <c r="A62" s="324" t="s">
        <v>67</v>
      </c>
      <c r="B62" s="348">
        <v>0</v>
      </c>
      <c r="C62" s="370"/>
      <c r="D62" s="371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80"/>
      <c r="Y62" s="280"/>
      <c r="Z62" s="280"/>
      <c r="AA62" s="280"/>
      <c r="AB62" s="280"/>
      <c r="AC62" s="280"/>
      <c r="AD62" s="280"/>
      <c r="AE62" s="280"/>
      <c r="AF62" s="280"/>
      <c r="AG62" s="280"/>
      <c r="AH62" s="280"/>
      <c r="AI62" s="280"/>
      <c r="AJ62" s="280"/>
      <c r="AK62" s="280"/>
      <c r="AL62" s="280"/>
      <c r="AM62" s="280"/>
      <c r="AN62" s="280"/>
      <c r="AO62" s="280"/>
      <c r="AP62" s="280"/>
      <c r="AQ62" s="280"/>
      <c r="AR62" s="280"/>
      <c r="AS62" s="280"/>
      <c r="AT62" s="280"/>
      <c r="AU62" s="280"/>
      <c r="AV62" s="280"/>
      <c r="AW62" s="280"/>
      <c r="AX62" s="280"/>
      <c r="AY62" s="280"/>
      <c r="AZ62" s="280"/>
      <c r="BA62" s="270"/>
      <c r="BB62" s="270"/>
      <c r="BC62" s="280"/>
      <c r="BD62" s="280"/>
      <c r="BE62" s="280"/>
      <c r="BF62" s="280"/>
    </row>
    <row r="63" spans="1:58" x14ac:dyDescent="0.25">
      <c r="A63" s="311"/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70"/>
      <c r="AK63" s="270"/>
      <c r="AL63" s="270"/>
      <c r="AM63" s="270"/>
      <c r="AN63" s="270"/>
      <c r="AO63" s="270"/>
      <c r="AP63" s="270"/>
      <c r="AQ63" s="270"/>
      <c r="AR63" s="270"/>
      <c r="AS63" s="270"/>
      <c r="AT63" s="270"/>
      <c r="AU63" s="270"/>
      <c r="AV63" s="270"/>
      <c r="AW63" s="270"/>
      <c r="AX63" s="270"/>
      <c r="AY63" s="270"/>
      <c r="AZ63" s="270"/>
      <c r="BA63" s="270"/>
      <c r="BB63" s="270"/>
      <c r="BC63" s="270"/>
      <c r="BD63" s="270"/>
      <c r="BE63" s="270"/>
      <c r="BF63" s="270"/>
    </row>
    <row r="64" spans="1:58" x14ac:dyDescent="0.25">
      <c r="A64" s="311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0"/>
      <c r="AP64" s="270"/>
      <c r="AQ64" s="270"/>
      <c r="AR64" s="270"/>
      <c r="AS64" s="270"/>
      <c r="AT64" s="270"/>
      <c r="AU64" s="270"/>
      <c r="AV64" s="270"/>
      <c r="AW64" s="270"/>
      <c r="AX64" s="270"/>
      <c r="AY64" s="270"/>
      <c r="AZ64" s="270"/>
      <c r="BA64" s="270"/>
      <c r="BB64" s="270"/>
      <c r="BC64" s="270"/>
      <c r="BD64" s="270"/>
      <c r="BE64" s="270"/>
      <c r="BF64" s="270"/>
    </row>
    <row r="65" spans="1:13" x14ac:dyDescent="0.25">
      <c r="A65" s="311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</row>
    <row r="66" spans="1:13" x14ac:dyDescent="0.25">
      <c r="A66" s="311"/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</row>
    <row r="67" spans="1:13" x14ac:dyDescent="0.25">
      <c r="A67" s="311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</row>
    <row r="68" spans="1:13" x14ac:dyDescent="0.25">
      <c r="A68" s="311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</row>
    <row r="69" spans="1:13" x14ac:dyDescent="0.25">
      <c r="A69" s="311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</row>
    <row r="70" spans="1:13" x14ac:dyDescent="0.25">
      <c r="A70" s="311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</row>
    <row r="71" spans="1:13" x14ac:dyDescent="0.25">
      <c r="A71" s="311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</row>
    <row r="72" spans="1:13" x14ac:dyDescent="0.25">
      <c r="A72" s="311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</row>
    <row r="73" spans="1:13" x14ac:dyDescent="0.25">
      <c r="A73" s="311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</row>
    <row r="74" spans="1:13" x14ac:dyDescent="0.25">
      <c r="A74" s="311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</row>
    <row r="75" spans="1:13" x14ac:dyDescent="0.25">
      <c r="A75" s="311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</row>
    <row r="76" spans="1:13" x14ac:dyDescent="0.25">
      <c r="A76" s="311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</row>
    <row r="77" spans="1:13" x14ac:dyDescent="0.25">
      <c r="A77" s="311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</row>
    <row r="78" spans="1:13" x14ac:dyDescent="0.25">
      <c r="A78" s="311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</row>
    <row r="79" spans="1:13" x14ac:dyDescent="0.25">
      <c r="A79" s="311"/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</row>
    <row r="80" spans="1:13" x14ac:dyDescent="0.25">
      <c r="A80" s="311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</row>
    <row r="81" spans="1:13" x14ac:dyDescent="0.25">
      <c r="A81" s="311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</row>
    <row r="82" spans="1:13" x14ac:dyDescent="0.25">
      <c r="A82" s="311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</row>
    <row r="83" spans="1:13" x14ac:dyDescent="0.25">
      <c r="A83" s="311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</row>
    <row r="84" spans="1:13" x14ac:dyDescent="0.25">
      <c r="A84" s="311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</row>
    <row r="85" spans="1:13" x14ac:dyDescent="0.25">
      <c r="A85" s="311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</row>
    <row r="86" spans="1:13" x14ac:dyDescent="0.25">
      <c r="A86" s="311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</row>
    <row r="87" spans="1:13" x14ac:dyDescent="0.25">
      <c r="A87" s="311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</row>
    <row r="88" spans="1:13" x14ac:dyDescent="0.25">
      <c r="A88" s="311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</row>
    <row r="89" spans="1:13" x14ac:dyDescent="0.25">
      <c r="A89" s="311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</row>
    <row r="90" spans="1:13" x14ac:dyDescent="0.25">
      <c r="A90" s="311"/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</row>
    <row r="91" spans="1:13" x14ac:dyDescent="0.25">
      <c r="A91" s="311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</row>
    <row r="197" spans="1:56" x14ac:dyDescent="0.25">
      <c r="A197" s="312"/>
      <c r="B197" s="280"/>
      <c r="C197" s="280"/>
      <c r="D197" s="280"/>
      <c r="E197" s="280"/>
      <c r="F197" s="280"/>
      <c r="G197" s="280"/>
      <c r="H197" s="280"/>
      <c r="I197" s="280"/>
      <c r="J197" s="280"/>
      <c r="K197" s="280"/>
      <c r="L197" s="280"/>
      <c r="M197" s="280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  <c r="Z197" s="280"/>
      <c r="AA197" s="280"/>
      <c r="AB197" s="280"/>
      <c r="AC197" s="280"/>
      <c r="AD197" s="280"/>
      <c r="AE197" s="280"/>
      <c r="AF197" s="280"/>
      <c r="AG197" s="280"/>
      <c r="AH197" s="280"/>
      <c r="AI197" s="280"/>
      <c r="AJ197" s="280"/>
      <c r="AK197" s="280"/>
      <c r="AL197" s="280"/>
      <c r="AM197" s="280"/>
      <c r="AN197" s="280"/>
      <c r="AO197" s="280"/>
      <c r="AP197" s="280"/>
      <c r="AQ197" s="280"/>
      <c r="AR197" s="280"/>
      <c r="AS197" s="280"/>
      <c r="AT197" s="280"/>
      <c r="AU197" s="280"/>
      <c r="AV197" s="280"/>
      <c r="AW197" s="280"/>
      <c r="AX197" s="280"/>
      <c r="AY197" s="280"/>
      <c r="AZ197" s="280"/>
      <c r="BA197" s="280"/>
      <c r="BB197" s="280"/>
      <c r="BC197" s="280"/>
      <c r="BD197" s="280"/>
    </row>
    <row r="198" spans="1:56" x14ac:dyDescent="0.25">
      <c r="A198" s="312"/>
      <c r="B198" s="280"/>
      <c r="C198" s="280"/>
      <c r="D198" s="280"/>
      <c r="E198" s="280"/>
      <c r="F198" s="280"/>
      <c r="G198" s="280"/>
      <c r="H198" s="280"/>
      <c r="I198" s="280"/>
      <c r="J198" s="280"/>
      <c r="K198" s="280"/>
      <c r="L198" s="280"/>
      <c r="M198" s="280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  <c r="Z198" s="280"/>
      <c r="AA198" s="280"/>
      <c r="AB198" s="280"/>
      <c r="AC198" s="280"/>
      <c r="AD198" s="280"/>
      <c r="AE198" s="280"/>
      <c r="AF198" s="280"/>
      <c r="AG198" s="280"/>
      <c r="AH198" s="280"/>
      <c r="AI198" s="280"/>
      <c r="AJ198" s="280"/>
      <c r="AK198" s="280"/>
      <c r="AL198" s="280"/>
      <c r="AM198" s="280"/>
      <c r="AN198" s="280"/>
      <c r="AO198" s="280"/>
      <c r="AP198" s="280"/>
      <c r="AQ198" s="280"/>
      <c r="AR198" s="280"/>
      <c r="AS198" s="280"/>
      <c r="AT198" s="280"/>
      <c r="AU198" s="280"/>
      <c r="AV198" s="280"/>
      <c r="AW198" s="280"/>
      <c r="AX198" s="280"/>
      <c r="AY198" s="280"/>
      <c r="AZ198" s="280"/>
      <c r="BA198" s="280"/>
      <c r="BB198" s="280"/>
      <c r="BC198" s="280"/>
      <c r="BD198" s="280"/>
    </row>
    <row r="200" spans="1:56" x14ac:dyDescent="0.25">
      <c r="A200" s="388">
        <v>4150</v>
      </c>
      <c r="B200" s="280"/>
      <c r="C200" s="280"/>
      <c r="D200" s="280"/>
      <c r="E200" s="280"/>
      <c r="F200" s="280"/>
      <c r="G200" s="280"/>
      <c r="H200" s="280"/>
      <c r="I200" s="280"/>
      <c r="J200" s="280"/>
      <c r="K200" s="280"/>
      <c r="L200" s="280"/>
      <c r="M200" s="280"/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Z200" s="280"/>
      <c r="AA200" s="280"/>
      <c r="AB200" s="280"/>
      <c r="AC200" s="280"/>
      <c r="AD200" s="280"/>
      <c r="AE200" s="280"/>
      <c r="AF200" s="280"/>
      <c r="AG200" s="280"/>
      <c r="AH200" s="280"/>
      <c r="AI200" s="280"/>
      <c r="AJ200" s="280"/>
      <c r="AK200" s="280"/>
      <c r="AL200" s="280"/>
      <c r="AM200" s="280"/>
      <c r="AN200" s="280"/>
      <c r="AO200" s="280"/>
      <c r="AP200" s="280"/>
      <c r="AQ200" s="280"/>
      <c r="AR200" s="280"/>
      <c r="AS200" s="280"/>
      <c r="AT200" s="280"/>
      <c r="AU200" s="280"/>
      <c r="AV200" s="280"/>
      <c r="AW200" s="280"/>
      <c r="AX200" s="280"/>
      <c r="AY200" s="280"/>
      <c r="AZ200" s="280"/>
      <c r="BA200" s="280"/>
      <c r="BB200" s="280"/>
      <c r="BC200" s="280"/>
      <c r="BD200" s="389">
        <v>0</v>
      </c>
    </row>
    <row r="201" spans="1:56" x14ac:dyDescent="0.25">
      <c r="A201" s="312"/>
      <c r="B201" s="280"/>
      <c r="C201" s="280"/>
      <c r="D201" s="280"/>
      <c r="E201" s="280"/>
      <c r="F201" s="280"/>
      <c r="G201" s="280"/>
      <c r="H201" s="280"/>
      <c r="I201" s="280"/>
      <c r="J201" s="280"/>
      <c r="K201" s="280"/>
      <c r="L201" s="280"/>
      <c r="M201" s="280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  <c r="Z201" s="280"/>
      <c r="AA201" s="280"/>
      <c r="AB201" s="280"/>
      <c r="AC201" s="280"/>
      <c r="AD201" s="280"/>
      <c r="AE201" s="280"/>
      <c r="AF201" s="280"/>
      <c r="AG201" s="280"/>
      <c r="AH201" s="280"/>
      <c r="AI201" s="280"/>
      <c r="AJ201" s="280"/>
      <c r="AK201" s="280"/>
      <c r="AL201" s="280"/>
      <c r="AM201" s="280"/>
      <c r="AN201" s="280"/>
      <c r="AO201" s="280"/>
      <c r="AP201" s="280"/>
      <c r="AQ201" s="280"/>
      <c r="AR201" s="280"/>
      <c r="AS201" s="280"/>
      <c r="AT201" s="280"/>
      <c r="AU201" s="280"/>
      <c r="AV201" s="280"/>
      <c r="AW201" s="280"/>
      <c r="AX201" s="280"/>
      <c r="AY201" s="280"/>
      <c r="AZ201" s="280"/>
      <c r="BA201" s="280"/>
      <c r="BB201" s="280"/>
      <c r="BC201" s="280"/>
      <c r="BD201" s="280"/>
    </row>
    <row r="202" spans="1:56" x14ac:dyDescent="0.25">
      <c r="A202" s="312"/>
      <c r="B202" s="280"/>
      <c r="C202" s="280"/>
      <c r="D202" s="280"/>
      <c r="E202" s="280"/>
      <c r="F202" s="280"/>
      <c r="G202" s="280"/>
      <c r="H202" s="280"/>
      <c r="I202" s="280"/>
      <c r="J202" s="280"/>
      <c r="K202" s="280"/>
      <c r="L202" s="280"/>
      <c r="M202" s="280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  <c r="Z202" s="280"/>
      <c r="AA202" s="280"/>
      <c r="AB202" s="280"/>
      <c r="AC202" s="280"/>
      <c r="AD202" s="280"/>
      <c r="AE202" s="280"/>
      <c r="AF202" s="280"/>
      <c r="AG202" s="280"/>
      <c r="AH202" s="280"/>
      <c r="AI202" s="280"/>
      <c r="AJ202" s="280"/>
      <c r="AK202" s="280"/>
      <c r="AL202" s="280"/>
      <c r="AM202" s="280"/>
      <c r="AN202" s="280"/>
      <c r="AO202" s="280"/>
      <c r="AP202" s="280"/>
      <c r="AQ202" s="280"/>
      <c r="AR202" s="280"/>
      <c r="AS202" s="280"/>
      <c r="AT202" s="280"/>
      <c r="AU202" s="280"/>
      <c r="AV202" s="280"/>
      <c r="AW202" s="280"/>
      <c r="AX202" s="280"/>
      <c r="AY202" s="280"/>
      <c r="AZ202" s="280"/>
      <c r="BA202" s="280"/>
      <c r="BB202" s="280"/>
      <c r="BC202" s="280"/>
      <c r="BD202" s="280"/>
    </row>
    <row r="203" spans="1:56" x14ac:dyDescent="0.25">
      <c r="A203" s="312"/>
      <c r="B203" s="280"/>
      <c r="C203" s="280"/>
      <c r="D203" s="280"/>
      <c r="E203" s="280"/>
      <c r="F203" s="280"/>
      <c r="G203" s="280"/>
      <c r="H203" s="280"/>
      <c r="I203" s="280"/>
      <c r="J203" s="280"/>
      <c r="K203" s="280"/>
      <c r="L203" s="280"/>
      <c r="M203" s="280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  <c r="Z203" s="280"/>
      <c r="AA203" s="280"/>
      <c r="AB203" s="280"/>
      <c r="AC203" s="280"/>
      <c r="AD203" s="280"/>
      <c r="AE203" s="280"/>
      <c r="AF203" s="280"/>
      <c r="AG203" s="280"/>
      <c r="AH203" s="280"/>
      <c r="AI203" s="280"/>
      <c r="AJ203" s="280"/>
      <c r="AK203" s="280"/>
      <c r="AL203" s="280"/>
      <c r="AM203" s="280"/>
      <c r="AN203" s="280"/>
      <c r="AO203" s="280"/>
      <c r="AP203" s="280"/>
      <c r="AQ203" s="280"/>
      <c r="AR203" s="280"/>
      <c r="AS203" s="280"/>
      <c r="AT203" s="280"/>
      <c r="AU203" s="280"/>
      <c r="AV203" s="280"/>
      <c r="AW203" s="280"/>
      <c r="AX203" s="280"/>
      <c r="AY203" s="280"/>
      <c r="AZ203" s="280"/>
      <c r="BA203" s="280"/>
      <c r="BB203" s="280"/>
      <c r="BC203" s="280"/>
      <c r="BD203" s="280"/>
    </row>
    <row r="204" spans="1:56" x14ac:dyDescent="0.25">
      <c r="A204" s="312"/>
      <c r="B204" s="280"/>
      <c r="C204" s="280"/>
      <c r="D204" s="280"/>
      <c r="E204" s="280"/>
      <c r="F204" s="280"/>
      <c r="G204" s="280"/>
      <c r="H204" s="280"/>
      <c r="I204" s="280"/>
      <c r="J204" s="280"/>
      <c r="K204" s="280"/>
      <c r="L204" s="280"/>
      <c r="M204" s="280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  <c r="Z204" s="280"/>
      <c r="AA204" s="280"/>
      <c r="AB204" s="280"/>
      <c r="AC204" s="280"/>
      <c r="AD204" s="280"/>
      <c r="AE204" s="280"/>
      <c r="AF204" s="280"/>
      <c r="AG204" s="280"/>
      <c r="AH204" s="280"/>
      <c r="AI204" s="280"/>
      <c r="AJ204" s="280"/>
      <c r="AK204" s="280"/>
      <c r="AL204" s="280"/>
      <c r="AM204" s="280"/>
      <c r="AN204" s="280"/>
      <c r="AO204" s="280"/>
      <c r="AP204" s="280"/>
      <c r="AQ204" s="280"/>
      <c r="AR204" s="280"/>
      <c r="AS204" s="280"/>
      <c r="AT204" s="280"/>
      <c r="AU204" s="280"/>
      <c r="AV204" s="280"/>
      <c r="AW204" s="280"/>
      <c r="AX204" s="280"/>
      <c r="AY204" s="280"/>
      <c r="AZ204" s="280"/>
      <c r="BA204" s="280"/>
      <c r="BB204" s="280"/>
      <c r="BC204" s="280"/>
      <c r="BD204" s="280"/>
    </row>
    <row r="205" spans="1:56" x14ac:dyDescent="0.25">
      <c r="A205" s="312"/>
      <c r="B205" s="280"/>
      <c r="C205" s="280"/>
      <c r="D205" s="280"/>
      <c r="E205" s="280"/>
      <c r="F205" s="280"/>
      <c r="G205" s="280"/>
      <c r="H205" s="280"/>
      <c r="I205" s="280"/>
      <c r="J205" s="280"/>
      <c r="K205" s="280"/>
      <c r="L205" s="280"/>
      <c r="M205" s="280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  <c r="Z205" s="280"/>
      <c r="AA205" s="280"/>
      <c r="AB205" s="280"/>
      <c r="AC205" s="280"/>
      <c r="AD205" s="280"/>
      <c r="AE205" s="280"/>
      <c r="AF205" s="280"/>
      <c r="AG205" s="280"/>
      <c r="AH205" s="280"/>
      <c r="AI205" s="280"/>
      <c r="AJ205" s="280"/>
      <c r="AK205" s="280"/>
      <c r="AL205" s="280"/>
      <c r="AM205" s="280"/>
      <c r="AN205" s="280"/>
      <c r="AO205" s="280"/>
      <c r="AP205" s="280"/>
      <c r="AQ205" s="280"/>
      <c r="AR205" s="280"/>
      <c r="AS205" s="280"/>
      <c r="AT205" s="280"/>
      <c r="AU205" s="280"/>
      <c r="AV205" s="280"/>
      <c r="AW205" s="280"/>
      <c r="AX205" s="280"/>
      <c r="AY205" s="280"/>
      <c r="AZ205" s="280"/>
      <c r="BA205" s="280"/>
      <c r="BB205" s="280"/>
      <c r="BC205" s="280"/>
      <c r="BD205" s="280"/>
    </row>
    <row r="206" spans="1:56" x14ac:dyDescent="0.25">
      <c r="A206" s="312"/>
      <c r="B206" s="280"/>
      <c r="C206" s="280"/>
      <c r="D206" s="280"/>
      <c r="E206" s="280"/>
      <c r="F206" s="280"/>
      <c r="G206" s="280"/>
      <c r="H206" s="280"/>
      <c r="I206" s="280"/>
      <c r="J206" s="280"/>
      <c r="K206" s="280"/>
      <c r="L206" s="280"/>
      <c r="M206" s="280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  <c r="Z206" s="280"/>
      <c r="AA206" s="280"/>
      <c r="AB206" s="280"/>
      <c r="AC206" s="280"/>
      <c r="AD206" s="280"/>
      <c r="AE206" s="280"/>
      <c r="AF206" s="280"/>
      <c r="AG206" s="280"/>
      <c r="AH206" s="280"/>
      <c r="AI206" s="280"/>
      <c r="AJ206" s="280"/>
      <c r="AK206" s="280"/>
      <c r="AL206" s="280"/>
      <c r="AM206" s="280"/>
      <c r="AN206" s="280"/>
      <c r="AO206" s="280"/>
      <c r="AP206" s="280"/>
      <c r="AQ206" s="280"/>
      <c r="AR206" s="280"/>
      <c r="AS206" s="280"/>
      <c r="AT206" s="280"/>
      <c r="AU206" s="280"/>
      <c r="AV206" s="280"/>
      <c r="AW206" s="280"/>
      <c r="AX206" s="280"/>
      <c r="AY206" s="280"/>
      <c r="AZ206" s="280"/>
      <c r="BA206" s="280"/>
      <c r="BB206" s="280"/>
      <c r="BC206" s="280"/>
      <c r="BD206" s="280"/>
    </row>
    <row r="207" spans="1:56" x14ac:dyDescent="0.25">
      <c r="A207" s="312"/>
      <c r="B207" s="280"/>
      <c r="C207" s="280"/>
      <c r="D207" s="280"/>
      <c r="E207" s="280"/>
      <c r="F207" s="280"/>
      <c r="G207" s="280"/>
      <c r="H207" s="280"/>
      <c r="I207" s="280"/>
      <c r="J207" s="280"/>
      <c r="K207" s="280"/>
      <c r="L207" s="280"/>
      <c r="M207" s="280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  <c r="Z207" s="280"/>
      <c r="AA207" s="280"/>
      <c r="AB207" s="280"/>
      <c r="AC207" s="280"/>
      <c r="AD207" s="280"/>
      <c r="AE207" s="280"/>
      <c r="AF207" s="280"/>
      <c r="AG207" s="280"/>
      <c r="AH207" s="280"/>
      <c r="AI207" s="280"/>
      <c r="AJ207" s="280"/>
      <c r="AK207" s="280"/>
      <c r="AL207" s="280"/>
      <c r="AM207" s="280"/>
      <c r="AN207" s="280"/>
      <c r="AO207" s="280"/>
      <c r="AP207" s="280"/>
      <c r="AQ207" s="280"/>
      <c r="AR207" s="280"/>
      <c r="AS207" s="280"/>
      <c r="AT207" s="280"/>
      <c r="AU207" s="280"/>
      <c r="AV207" s="280"/>
      <c r="AW207" s="280"/>
      <c r="AX207" s="280"/>
      <c r="AY207" s="280"/>
      <c r="AZ207" s="280"/>
      <c r="BA207" s="280"/>
      <c r="BB207" s="280"/>
      <c r="BC207" s="280"/>
      <c r="BD207" s="280"/>
    </row>
    <row r="208" spans="1:56" x14ac:dyDescent="0.25">
      <c r="A208" s="312"/>
      <c r="B208" s="280"/>
      <c r="C208" s="280"/>
      <c r="D208" s="280"/>
      <c r="E208" s="280"/>
      <c r="F208" s="280"/>
      <c r="G208" s="280"/>
      <c r="H208" s="280"/>
      <c r="I208" s="280"/>
      <c r="J208" s="280"/>
      <c r="K208" s="280"/>
      <c r="L208" s="280"/>
      <c r="M208" s="280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Z208" s="280"/>
      <c r="AA208" s="387"/>
      <c r="AB208" s="280"/>
      <c r="AC208" s="280"/>
      <c r="AD208" s="280"/>
      <c r="AE208" s="280"/>
      <c r="AF208" s="280"/>
      <c r="AG208" s="280"/>
      <c r="AH208" s="280"/>
      <c r="AI208" s="280"/>
      <c r="AJ208" s="280"/>
      <c r="AK208" s="280"/>
      <c r="AL208" s="280"/>
      <c r="AM208" s="280"/>
      <c r="AN208" s="280"/>
      <c r="AO208" s="280"/>
      <c r="AP208" s="280"/>
      <c r="AQ208" s="280"/>
      <c r="AR208" s="280"/>
      <c r="AS208" s="280"/>
      <c r="AT208" s="280"/>
      <c r="AU208" s="280"/>
      <c r="AV208" s="280"/>
      <c r="AW208" s="280"/>
      <c r="AX208" s="280"/>
      <c r="AY208" s="280"/>
      <c r="AZ208" s="280"/>
      <c r="BA208" s="280"/>
      <c r="BB208" s="280"/>
      <c r="BC208" s="280"/>
      <c r="BD208" s="280"/>
    </row>
    <row r="209" spans="1:25" x14ac:dyDescent="0.25">
      <c r="A209" s="312"/>
      <c r="B209" s="280"/>
      <c r="C209" s="280"/>
      <c r="D209" s="280"/>
      <c r="E209" s="280"/>
      <c r="F209" s="280"/>
      <c r="G209" s="280"/>
      <c r="H209" s="280"/>
      <c r="I209" s="280"/>
      <c r="J209" s="280"/>
      <c r="K209" s="280"/>
      <c r="L209" s="280"/>
      <c r="M209" s="280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</row>
    <row r="210" spans="1:25" x14ac:dyDescent="0.25">
      <c r="A210" s="312"/>
      <c r="B210" s="280"/>
      <c r="C210" s="280"/>
      <c r="D210" s="280"/>
      <c r="E210" s="280"/>
      <c r="F210" s="280"/>
      <c r="G210" s="280"/>
      <c r="H210" s="280"/>
      <c r="I210" s="280"/>
      <c r="J210" s="280"/>
      <c r="K210" s="280"/>
      <c r="L210" s="280"/>
      <c r="M210" s="280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</row>
    <row r="211" spans="1:25" x14ac:dyDescent="0.25">
      <c r="A211" s="312"/>
      <c r="B211" s="280"/>
      <c r="C211" s="280"/>
      <c r="D211" s="280"/>
      <c r="E211" s="280"/>
      <c r="F211" s="280"/>
      <c r="G211" s="280"/>
      <c r="H211" s="280"/>
      <c r="I211" s="280"/>
      <c r="J211" s="280"/>
      <c r="K211" s="280"/>
      <c r="L211" s="280"/>
      <c r="M211" s="280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</row>
    <row r="212" spans="1:25" x14ac:dyDescent="0.25">
      <c r="A212" s="313"/>
      <c r="B212" s="314"/>
      <c r="C212" s="314"/>
      <c r="D212" s="314"/>
      <c r="E212" s="314"/>
      <c r="F212" s="314"/>
      <c r="G212" s="314"/>
      <c r="H212" s="314"/>
      <c r="I212" s="314"/>
      <c r="J212" s="314"/>
      <c r="K212" s="314"/>
      <c r="L212" s="314"/>
      <c r="M212" s="314"/>
      <c r="N212" s="315"/>
      <c r="O212" s="315"/>
      <c r="P212" s="315"/>
      <c r="Q212" s="260"/>
      <c r="R212" s="260"/>
      <c r="S212" s="260"/>
      <c r="T212" s="260"/>
      <c r="U212" s="260"/>
      <c r="V212" s="260"/>
      <c r="W212" s="260"/>
      <c r="X212" s="260"/>
      <c r="Y212" s="260"/>
    </row>
  </sheetData>
  <mergeCells count="27">
    <mergeCell ref="A60:A61"/>
    <mergeCell ref="B60:B61"/>
    <mergeCell ref="C60:C61"/>
    <mergeCell ref="D60:D61"/>
    <mergeCell ref="A53:A54"/>
    <mergeCell ref="B53:C53"/>
    <mergeCell ref="D53:E53"/>
    <mergeCell ref="A44:A45"/>
    <mergeCell ref="B44:B45"/>
    <mergeCell ref="C44:J44"/>
    <mergeCell ref="A6:M6"/>
    <mergeCell ref="A8:A9"/>
    <mergeCell ref="B8:B9"/>
    <mergeCell ref="C8:J8"/>
    <mergeCell ref="K8:L8"/>
    <mergeCell ref="M8:M9"/>
    <mergeCell ref="K23:L23"/>
    <mergeCell ref="C23:J23"/>
    <mergeCell ref="M44:M45"/>
    <mergeCell ref="M23:M24"/>
    <mergeCell ref="G39:J39"/>
    <mergeCell ref="A39:A40"/>
    <mergeCell ref="K44:L44"/>
    <mergeCell ref="A23:A24"/>
    <mergeCell ref="B23:B24"/>
    <mergeCell ref="B39:B40"/>
    <mergeCell ref="C39:F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tabSelected="1" workbookViewId="0">
      <selection activeCell="B7" sqref="B7"/>
    </sheetView>
  </sheetViews>
  <sheetFormatPr baseColWidth="10" defaultColWidth="10.28515625" defaultRowHeight="10.5" x14ac:dyDescent="0.15"/>
  <cols>
    <col min="1" max="1" width="47.42578125" style="312" customWidth="1"/>
    <col min="2" max="2" width="13.140625" style="280" customWidth="1"/>
    <col min="3" max="3" width="11.5703125" style="280" bestFit="1" customWidth="1"/>
    <col min="4" max="4" width="12.42578125" style="280" bestFit="1" customWidth="1"/>
    <col min="5" max="5" width="11.7109375" style="280" customWidth="1"/>
    <col min="6" max="7" width="11.5703125" style="280" bestFit="1" customWidth="1"/>
    <col min="8" max="13" width="10.7109375" style="280" customWidth="1"/>
    <col min="14" max="14" width="11.42578125" style="270" customWidth="1"/>
    <col min="15" max="16" width="10.85546875" style="270" customWidth="1"/>
    <col min="17" max="17" width="10.85546875" style="315" customWidth="1"/>
    <col min="18" max="18" width="11.42578125" style="315" customWidth="1"/>
    <col min="19" max="20" width="10.85546875" style="315" customWidth="1"/>
    <col min="21" max="21" width="14.42578125" style="315" customWidth="1"/>
    <col min="22" max="25" width="10.85546875" style="315" customWidth="1"/>
    <col min="26" max="52" width="10.85546875" style="314" customWidth="1"/>
    <col min="53" max="58" width="10.85546875" style="314" hidden="1" customWidth="1"/>
    <col min="59" max="59" width="10.85546875" style="314" customWidth="1"/>
    <col min="60" max="256" width="10.28515625" style="314"/>
    <col min="257" max="257" width="47.42578125" style="314" customWidth="1"/>
    <col min="258" max="258" width="13.140625" style="314" customWidth="1"/>
    <col min="259" max="259" width="11.5703125" style="314" bestFit="1" customWidth="1"/>
    <col min="260" max="260" width="12.42578125" style="314" bestFit="1" customWidth="1"/>
    <col min="261" max="261" width="11.7109375" style="314" customWidth="1"/>
    <col min="262" max="263" width="11.5703125" style="314" bestFit="1" customWidth="1"/>
    <col min="264" max="269" width="10.7109375" style="314" customWidth="1"/>
    <col min="270" max="270" width="11.42578125" style="314" customWidth="1"/>
    <col min="271" max="273" width="10.85546875" style="314" customWidth="1"/>
    <col min="274" max="274" width="11.42578125" style="314" customWidth="1"/>
    <col min="275" max="276" width="10.85546875" style="314" customWidth="1"/>
    <col min="277" max="277" width="14.42578125" style="314" customWidth="1"/>
    <col min="278" max="308" width="10.85546875" style="314" customWidth="1"/>
    <col min="309" max="314" width="0" style="314" hidden="1" customWidth="1"/>
    <col min="315" max="315" width="10.85546875" style="314" customWidth="1"/>
    <col min="316" max="512" width="10.28515625" style="314"/>
    <col min="513" max="513" width="47.42578125" style="314" customWidth="1"/>
    <col min="514" max="514" width="13.140625" style="314" customWidth="1"/>
    <col min="515" max="515" width="11.5703125" style="314" bestFit="1" customWidth="1"/>
    <col min="516" max="516" width="12.42578125" style="314" bestFit="1" customWidth="1"/>
    <col min="517" max="517" width="11.7109375" style="314" customWidth="1"/>
    <col min="518" max="519" width="11.5703125" style="314" bestFit="1" customWidth="1"/>
    <col min="520" max="525" width="10.7109375" style="314" customWidth="1"/>
    <col min="526" max="526" width="11.42578125" style="314" customWidth="1"/>
    <col min="527" max="529" width="10.85546875" style="314" customWidth="1"/>
    <col min="530" max="530" width="11.42578125" style="314" customWidth="1"/>
    <col min="531" max="532" width="10.85546875" style="314" customWidth="1"/>
    <col min="533" max="533" width="14.42578125" style="314" customWidth="1"/>
    <col min="534" max="564" width="10.85546875" style="314" customWidth="1"/>
    <col min="565" max="570" width="0" style="314" hidden="1" customWidth="1"/>
    <col min="571" max="571" width="10.85546875" style="314" customWidth="1"/>
    <col min="572" max="768" width="10.28515625" style="314"/>
    <col min="769" max="769" width="47.42578125" style="314" customWidth="1"/>
    <col min="770" max="770" width="13.140625" style="314" customWidth="1"/>
    <col min="771" max="771" width="11.5703125" style="314" bestFit="1" customWidth="1"/>
    <col min="772" max="772" width="12.42578125" style="314" bestFit="1" customWidth="1"/>
    <col min="773" max="773" width="11.7109375" style="314" customWidth="1"/>
    <col min="774" max="775" width="11.5703125" style="314" bestFit="1" customWidth="1"/>
    <col min="776" max="781" width="10.7109375" style="314" customWidth="1"/>
    <col min="782" max="782" width="11.42578125" style="314" customWidth="1"/>
    <col min="783" max="785" width="10.85546875" style="314" customWidth="1"/>
    <col min="786" max="786" width="11.42578125" style="314" customWidth="1"/>
    <col min="787" max="788" width="10.85546875" style="314" customWidth="1"/>
    <col min="789" max="789" width="14.42578125" style="314" customWidth="1"/>
    <col min="790" max="820" width="10.85546875" style="314" customWidth="1"/>
    <col min="821" max="826" width="0" style="314" hidden="1" customWidth="1"/>
    <col min="827" max="827" width="10.85546875" style="314" customWidth="1"/>
    <col min="828" max="1024" width="10.28515625" style="314"/>
    <col min="1025" max="1025" width="47.42578125" style="314" customWidth="1"/>
    <col min="1026" max="1026" width="13.140625" style="314" customWidth="1"/>
    <col min="1027" max="1027" width="11.5703125" style="314" bestFit="1" customWidth="1"/>
    <col min="1028" max="1028" width="12.42578125" style="314" bestFit="1" customWidth="1"/>
    <col min="1029" max="1029" width="11.7109375" style="314" customWidth="1"/>
    <col min="1030" max="1031" width="11.5703125" style="314" bestFit="1" customWidth="1"/>
    <col min="1032" max="1037" width="10.7109375" style="314" customWidth="1"/>
    <col min="1038" max="1038" width="11.42578125" style="314" customWidth="1"/>
    <col min="1039" max="1041" width="10.85546875" style="314" customWidth="1"/>
    <col min="1042" max="1042" width="11.42578125" style="314" customWidth="1"/>
    <col min="1043" max="1044" width="10.85546875" style="314" customWidth="1"/>
    <col min="1045" max="1045" width="14.42578125" style="314" customWidth="1"/>
    <col min="1046" max="1076" width="10.85546875" style="314" customWidth="1"/>
    <col min="1077" max="1082" width="0" style="314" hidden="1" customWidth="1"/>
    <col min="1083" max="1083" width="10.85546875" style="314" customWidth="1"/>
    <col min="1084" max="1280" width="10.28515625" style="314"/>
    <col min="1281" max="1281" width="47.42578125" style="314" customWidth="1"/>
    <col min="1282" max="1282" width="13.140625" style="314" customWidth="1"/>
    <col min="1283" max="1283" width="11.5703125" style="314" bestFit="1" customWidth="1"/>
    <col min="1284" max="1284" width="12.42578125" style="314" bestFit="1" customWidth="1"/>
    <col min="1285" max="1285" width="11.7109375" style="314" customWidth="1"/>
    <col min="1286" max="1287" width="11.5703125" style="314" bestFit="1" customWidth="1"/>
    <col min="1288" max="1293" width="10.7109375" style="314" customWidth="1"/>
    <col min="1294" max="1294" width="11.42578125" style="314" customWidth="1"/>
    <col min="1295" max="1297" width="10.85546875" style="314" customWidth="1"/>
    <col min="1298" max="1298" width="11.42578125" style="314" customWidth="1"/>
    <col min="1299" max="1300" width="10.85546875" style="314" customWidth="1"/>
    <col min="1301" max="1301" width="14.42578125" style="314" customWidth="1"/>
    <col min="1302" max="1332" width="10.85546875" style="314" customWidth="1"/>
    <col min="1333" max="1338" width="0" style="314" hidden="1" customWidth="1"/>
    <col min="1339" max="1339" width="10.85546875" style="314" customWidth="1"/>
    <col min="1340" max="1536" width="10.28515625" style="314"/>
    <col min="1537" max="1537" width="47.42578125" style="314" customWidth="1"/>
    <col min="1538" max="1538" width="13.140625" style="314" customWidth="1"/>
    <col min="1539" max="1539" width="11.5703125" style="314" bestFit="1" customWidth="1"/>
    <col min="1540" max="1540" width="12.42578125" style="314" bestFit="1" customWidth="1"/>
    <col min="1541" max="1541" width="11.7109375" style="314" customWidth="1"/>
    <col min="1542" max="1543" width="11.5703125" style="314" bestFit="1" customWidth="1"/>
    <col min="1544" max="1549" width="10.7109375" style="314" customWidth="1"/>
    <col min="1550" max="1550" width="11.42578125" style="314" customWidth="1"/>
    <col min="1551" max="1553" width="10.85546875" style="314" customWidth="1"/>
    <col min="1554" max="1554" width="11.42578125" style="314" customWidth="1"/>
    <col min="1555" max="1556" width="10.85546875" style="314" customWidth="1"/>
    <col min="1557" max="1557" width="14.42578125" style="314" customWidth="1"/>
    <col min="1558" max="1588" width="10.85546875" style="314" customWidth="1"/>
    <col min="1589" max="1594" width="0" style="314" hidden="1" customWidth="1"/>
    <col min="1595" max="1595" width="10.85546875" style="314" customWidth="1"/>
    <col min="1596" max="1792" width="10.28515625" style="314"/>
    <col min="1793" max="1793" width="47.42578125" style="314" customWidth="1"/>
    <col min="1794" max="1794" width="13.140625" style="314" customWidth="1"/>
    <col min="1795" max="1795" width="11.5703125" style="314" bestFit="1" customWidth="1"/>
    <col min="1796" max="1796" width="12.42578125" style="314" bestFit="1" customWidth="1"/>
    <col min="1797" max="1797" width="11.7109375" style="314" customWidth="1"/>
    <col min="1798" max="1799" width="11.5703125" style="314" bestFit="1" customWidth="1"/>
    <col min="1800" max="1805" width="10.7109375" style="314" customWidth="1"/>
    <col min="1806" max="1806" width="11.42578125" style="314" customWidth="1"/>
    <col min="1807" max="1809" width="10.85546875" style="314" customWidth="1"/>
    <col min="1810" max="1810" width="11.42578125" style="314" customWidth="1"/>
    <col min="1811" max="1812" width="10.85546875" style="314" customWidth="1"/>
    <col min="1813" max="1813" width="14.42578125" style="314" customWidth="1"/>
    <col min="1814" max="1844" width="10.85546875" style="314" customWidth="1"/>
    <col min="1845" max="1850" width="0" style="314" hidden="1" customWidth="1"/>
    <col min="1851" max="1851" width="10.85546875" style="314" customWidth="1"/>
    <col min="1852" max="2048" width="10.28515625" style="314"/>
    <col min="2049" max="2049" width="47.42578125" style="314" customWidth="1"/>
    <col min="2050" max="2050" width="13.140625" style="314" customWidth="1"/>
    <col min="2051" max="2051" width="11.5703125" style="314" bestFit="1" customWidth="1"/>
    <col min="2052" max="2052" width="12.42578125" style="314" bestFit="1" customWidth="1"/>
    <col min="2053" max="2053" width="11.7109375" style="314" customWidth="1"/>
    <col min="2054" max="2055" width="11.5703125" style="314" bestFit="1" customWidth="1"/>
    <col min="2056" max="2061" width="10.7109375" style="314" customWidth="1"/>
    <col min="2062" max="2062" width="11.42578125" style="314" customWidth="1"/>
    <col min="2063" max="2065" width="10.85546875" style="314" customWidth="1"/>
    <col min="2066" max="2066" width="11.42578125" style="314" customWidth="1"/>
    <col min="2067" max="2068" width="10.85546875" style="314" customWidth="1"/>
    <col min="2069" max="2069" width="14.42578125" style="314" customWidth="1"/>
    <col min="2070" max="2100" width="10.85546875" style="314" customWidth="1"/>
    <col min="2101" max="2106" width="0" style="314" hidden="1" customWidth="1"/>
    <col min="2107" max="2107" width="10.85546875" style="314" customWidth="1"/>
    <col min="2108" max="2304" width="10.28515625" style="314"/>
    <col min="2305" max="2305" width="47.42578125" style="314" customWidth="1"/>
    <col min="2306" max="2306" width="13.140625" style="314" customWidth="1"/>
    <col min="2307" max="2307" width="11.5703125" style="314" bestFit="1" customWidth="1"/>
    <col min="2308" max="2308" width="12.42578125" style="314" bestFit="1" customWidth="1"/>
    <col min="2309" max="2309" width="11.7109375" style="314" customWidth="1"/>
    <col min="2310" max="2311" width="11.5703125" style="314" bestFit="1" customWidth="1"/>
    <col min="2312" max="2317" width="10.7109375" style="314" customWidth="1"/>
    <col min="2318" max="2318" width="11.42578125" style="314" customWidth="1"/>
    <col min="2319" max="2321" width="10.85546875" style="314" customWidth="1"/>
    <col min="2322" max="2322" width="11.42578125" style="314" customWidth="1"/>
    <col min="2323" max="2324" width="10.85546875" style="314" customWidth="1"/>
    <col min="2325" max="2325" width="14.42578125" style="314" customWidth="1"/>
    <col min="2326" max="2356" width="10.85546875" style="314" customWidth="1"/>
    <col min="2357" max="2362" width="0" style="314" hidden="1" customWidth="1"/>
    <col min="2363" max="2363" width="10.85546875" style="314" customWidth="1"/>
    <col min="2364" max="2560" width="10.28515625" style="314"/>
    <col min="2561" max="2561" width="47.42578125" style="314" customWidth="1"/>
    <col min="2562" max="2562" width="13.140625" style="314" customWidth="1"/>
    <col min="2563" max="2563" width="11.5703125" style="314" bestFit="1" customWidth="1"/>
    <col min="2564" max="2564" width="12.42578125" style="314" bestFit="1" customWidth="1"/>
    <col min="2565" max="2565" width="11.7109375" style="314" customWidth="1"/>
    <col min="2566" max="2567" width="11.5703125" style="314" bestFit="1" customWidth="1"/>
    <col min="2568" max="2573" width="10.7109375" style="314" customWidth="1"/>
    <col min="2574" max="2574" width="11.42578125" style="314" customWidth="1"/>
    <col min="2575" max="2577" width="10.85546875" style="314" customWidth="1"/>
    <col min="2578" max="2578" width="11.42578125" style="314" customWidth="1"/>
    <col min="2579" max="2580" width="10.85546875" style="314" customWidth="1"/>
    <col min="2581" max="2581" width="14.42578125" style="314" customWidth="1"/>
    <col min="2582" max="2612" width="10.85546875" style="314" customWidth="1"/>
    <col min="2613" max="2618" width="0" style="314" hidden="1" customWidth="1"/>
    <col min="2619" max="2619" width="10.85546875" style="314" customWidth="1"/>
    <col min="2620" max="2816" width="10.28515625" style="314"/>
    <col min="2817" max="2817" width="47.42578125" style="314" customWidth="1"/>
    <col min="2818" max="2818" width="13.140625" style="314" customWidth="1"/>
    <col min="2819" max="2819" width="11.5703125" style="314" bestFit="1" customWidth="1"/>
    <col min="2820" max="2820" width="12.42578125" style="314" bestFit="1" customWidth="1"/>
    <col min="2821" max="2821" width="11.7109375" style="314" customWidth="1"/>
    <col min="2822" max="2823" width="11.5703125" style="314" bestFit="1" customWidth="1"/>
    <col min="2824" max="2829" width="10.7109375" style="314" customWidth="1"/>
    <col min="2830" max="2830" width="11.42578125" style="314" customWidth="1"/>
    <col min="2831" max="2833" width="10.85546875" style="314" customWidth="1"/>
    <col min="2834" max="2834" width="11.42578125" style="314" customWidth="1"/>
    <col min="2835" max="2836" width="10.85546875" style="314" customWidth="1"/>
    <col min="2837" max="2837" width="14.42578125" style="314" customWidth="1"/>
    <col min="2838" max="2868" width="10.85546875" style="314" customWidth="1"/>
    <col min="2869" max="2874" width="0" style="314" hidden="1" customWidth="1"/>
    <col min="2875" max="2875" width="10.85546875" style="314" customWidth="1"/>
    <col min="2876" max="3072" width="10.28515625" style="314"/>
    <col min="3073" max="3073" width="47.42578125" style="314" customWidth="1"/>
    <col min="3074" max="3074" width="13.140625" style="314" customWidth="1"/>
    <col min="3075" max="3075" width="11.5703125" style="314" bestFit="1" customWidth="1"/>
    <col min="3076" max="3076" width="12.42578125" style="314" bestFit="1" customWidth="1"/>
    <col min="3077" max="3077" width="11.7109375" style="314" customWidth="1"/>
    <col min="3078" max="3079" width="11.5703125" style="314" bestFit="1" customWidth="1"/>
    <col min="3080" max="3085" width="10.7109375" style="314" customWidth="1"/>
    <col min="3086" max="3086" width="11.42578125" style="314" customWidth="1"/>
    <col min="3087" max="3089" width="10.85546875" style="314" customWidth="1"/>
    <col min="3090" max="3090" width="11.42578125" style="314" customWidth="1"/>
    <col min="3091" max="3092" width="10.85546875" style="314" customWidth="1"/>
    <col min="3093" max="3093" width="14.42578125" style="314" customWidth="1"/>
    <col min="3094" max="3124" width="10.85546875" style="314" customWidth="1"/>
    <col min="3125" max="3130" width="0" style="314" hidden="1" customWidth="1"/>
    <col min="3131" max="3131" width="10.85546875" style="314" customWidth="1"/>
    <col min="3132" max="3328" width="10.28515625" style="314"/>
    <col min="3329" max="3329" width="47.42578125" style="314" customWidth="1"/>
    <col min="3330" max="3330" width="13.140625" style="314" customWidth="1"/>
    <col min="3331" max="3331" width="11.5703125" style="314" bestFit="1" customWidth="1"/>
    <col min="3332" max="3332" width="12.42578125" style="314" bestFit="1" customWidth="1"/>
    <col min="3333" max="3333" width="11.7109375" style="314" customWidth="1"/>
    <col min="3334" max="3335" width="11.5703125" style="314" bestFit="1" customWidth="1"/>
    <col min="3336" max="3341" width="10.7109375" style="314" customWidth="1"/>
    <col min="3342" max="3342" width="11.42578125" style="314" customWidth="1"/>
    <col min="3343" max="3345" width="10.85546875" style="314" customWidth="1"/>
    <col min="3346" max="3346" width="11.42578125" style="314" customWidth="1"/>
    <col min="3347" max="3348" width="10.85546875" style="314" customWidth="1"/>
    <col min="3349" max="3349" width="14.42578125" style="314" customWidth="1"/>
    <col min="3350" max="3380" width="10.85546875" style="314" customWidth="1"/>
    <col min="3381" max="3386" width="0" style="314" hidden="1" customWidth="1"/>
    <col min="3387" max="3387" width="10.85546875" style="314" customWidth="1"/>
    <col min="3388" max="3584" width="10.28515625" style="314"/>
    <col min="3585" max="3585" width="47.42578125" style="314" customWidth="1"/>
    <col min="3586" max="3586" width="13.140625" style="314" customWidth="1"/>
    <col min="3587" max="3587" width="11.5703125" style="314" bestFit="1" customWidth="1"/>
    <col min="3588" max="3588" width="12.42578125" style="314" bestFit="1" customWidth="1"/>
    <col min="3589" max="3589" width="11.7109375" style="314" customWidth="1"/>
    <col min="3590" max="3591" width="11.5703125" style="314" bestFit="1" customWidth="1"/>
    <col min="3592" max="3597" width="10.7109375" style="314" customWidth="1"/>
    <col min="3598" max="3598" width="11.42578125" style="314" customWidth="1"/>
    <col min="3599" max="3601" width="10.85546875" style="314" customWidth="1"/>
    <col min="3602" max="3602" width="11.42578125" style="314" customWidth="1"/>
    <col min="3603" max="3604" width="10.85546875" style="314" customWidth="1"/>
    <col min="3605" max="3605" width="14.42578125" style="314" customWidth="1"/>
    <col min="3606" max="3636" width="10.85546875" style="314" customWidth="1"/>
    <col min="3637" max="3642" width="0" style="314" hidden="1" customWidth="1"/>
    <col min="3643" max="3643" width="10.85546875" style="314" customWidth="1"/>
    <col min="3644" max="3840" width="10.28515625" style="314"/>
    <col min="3841" max="3841" width="47.42578125" style="314" customWidth="1"/>
    <col min="3842" max="3842" width="13.140625" style="314" customWidth="1"/>
    <col min="3843" max="3843" width="11.5703125" style="314" bestFit="1" customWidth="1"/>
    <col min="3844" max="3844" width="12.42578125" style="314" bestFit="1" customWidth="1"/>
    <col min="3845" max="3845" width="11.7109375" style="314" customWidth="1"/>
    <col min="3846" max="3847" width="11.5703125" style="314" bestFit="1" customWidth="1"/>
    <col min="3848" max="3853" width="10.7109375" style="314" customWidth="1"/>
    <col min="3854" max="3854" width="11.42578125" style="314" customWidth="1"/>
    <col min="3855" max="3857" width="10.85546875" style="314" customWidth="1"/>
    <col min="3858" max="3858" width="11.42578125" style="314" customWidth="1"/>
    <col min="3859" max="3860" width="10.85546875" style="314" customWidth="1"/>
    <col min="3861" max="3861" width="14.42578125" style="314" customWidth="1"/>
    <col min="3862" max="3892" width="10.85546875" style="314" customWidth="1"/>
    <col min="3893" max="3898" width="0" style="314" hidden="1" customWidth="1"/>
    <col min="3899" max="3899" width="10.85546875" style="314" customWidth="1"/>
    <col min="3900" max="4096" width="10.28515625" style="314"/>
    <col min="4097" max="4097" width="47.42578125" style="314" customWidth="1"/>
    <col min="4098" max="4098" width="13.140625" style="314" customWidth="1"/>
    <col min="4099" max="4099" width="11.5703125" style="314" bestFit="1" customWidth="1"/>
    <col min="4100" max="4100" width="12.42578125" style="314" bestFit="1" customWidth="1"/>
    <col min="4101" max="4101" width="11.7109375" style="314" customWidth="1"/>
    <col min="4102" max="4103" width="11.5703125" style="314" bestFit="1" customWidth="1"/>
    <col min="4104" max="4109" width="10.7109375" style="314" customWidth="1"/>
    <col min="4110" max="4110" width="11.42578125" style="314" customWidth="1"/>
    <col min="4111" max="4113" width="10.85546875" style="314" customWidth="1"/>
    <col min="4114" max="4114" width="11.42578125" style="314" customWidth="1"/>
    <col min="4115" max="4116" width="10.85546875" style="314" customWidth="1"/>
    <col min="4117" max="4117" width="14.42578125" style="314" customWidth="1"/>
    <col min="4118" max="4148" width="10.85546875" style="314" customWidth="1"/>
    <col min="4149" max="4154" width="0" style="314" hidden="1" customWidth="1"/>
    <col min="4155" max="4155" width="10.85546875" style="314" customWidth="1"/>
    <col min="4156" max="4352" width="10.28515625" style="314"/>
    <col min="4353" max="4353" width="47.42578125" style="314" customWidth="1"/>
    <col min="4354" max="4354" width="13.140625" style="314" customWidth="1"/>
    <col min="4355" max="4355" width="11.5703125" style="314" bestFit="1" customWidth="1"/>
    <col min="4356" max="4356" width="12.42578125" style="314" bestFit="1" customWidth="1"/>
    <col min="4357" max="4357" width="11.7109375" style="314" customWidth="1"/>
    <col min="4358" max="4359" width="11.5703125" style="314" bestFit="1" customWidth="1"/>
    <col min="4360" max="4365" width="10.7109375" style="314" customWidth="1"/>
    <col min="4366" max="4366" width="11.42578125" style="314" customWidth="1"/>
    <col min="4367" max="4369" width="10.85546875" style="314" customWidth="1"/>
    <col min="4370" max="4370" width="11.42578125" style="314" customWidth="1"/>
    <col min="4371" max="4372" width="10.85546875" style="314" customWidth="1"/>
    <col min="4373" max="4373" width="14.42578125" style="314" customWidth="1"/>
    <col min="4374" max="4404" width="10.85546875" style="314" customWidth="1"/>
    <col min="4405" max="4410" width="0" style="314" hidden="1" customWidth="1"/>
    <col min="4411" max="4411" width="10.85546875" style="314" customWidth="1"/>
    <col min="4412" max="4608" width="10.28515625" style="314"/>
    <col min="4609" max="4609" width="47.42578125" style="314" customWidth="1"/>
    <col min="4610" max="4610" width="13.140625" style="314" customWidth="1"/>
    <col min="4611" max="4611" width="11.5703125" style="314" bestFit="1" customWidth="1"/>
    <col min="4612" max="4612" width="12.42578125" style="314" bestFit="1" customWidth="1"/>
    <col min="4613" max="4613" width="11.7109375" style="314" customWidth="1"/>
    <col min="4614" max="4615" width="11.5703125" style="314" bestFit="1" customWidth="1"/>
    <col min="4616" max="4621" width="10.7109375" style="314" customWidth="1"/>
    <col min="4622" max="4622" width="11.42578125" style="314" customWidth="1"/>
    <col min="4623" max="4625" width="10.85546875" style="314" customWidth="1"/>
    <col min="4626" max="4626" width="11.42578125" style="314" customWidth="1"/>
    <col min="4627" max="4628" width="10.85546875" style="314" customWidth="1"/>
    <col min="4629" max="4629" width="14.42578125" style="314" customWidth="1"/>
    <col min="4630" max="4660" width="10.85546875" style="314" customWidth="1"/>
    <col min="4661" max="4666" width="0" style="314" hidden="1" customWidth="1"/>
    <col min="4667" max="4667" width="10.85546875" style="314" customWidth="1"/>
    <col min="4668" max="4864" width="10.28515625" style="314"/>
    <col min="4865" max="4865" width="47.42578125" style="314" customWidth="1"/>
    <col min="4866" max="4866" width="13.140625" style="314" customWidth="1"/>
    <col min="4867" max="4867" width="11.5703125" style="314" bestFit="1" customWidth="1"/>
    <col min="4868" max="4868" width="12.42578125" style="314" bestFit="1" customWidth="1"/>
    <col min="4869" max="4869" width="11.7109375" style="314" customWidth="1"/>
    <col min="4870" max="4871" width="11.5703125" style="314" bestFit="1" customWidth="1"/>
    <col min="4872" max="4877" width="10.7109375" style="314" customWidth="1"/>
    <col min="4878" max="4878" width="11.42578125" style="314" customWidth="1"/>
    <col min="4879" max="4881" width="10.85546875" style="314" customWidth="1"/>
    <col min="4882" max="4882" width="11.42578125" style="314" customWidth="1"/>
    <col min="4883" max="4884" width="10.85546875" style="314" customWidth="1"/>
    <col min="4885" max="4885" width="14.42578125" style="314" customWidth="1"/>
    <col min="4886" max="4916" width="10.85546875" style="314" customWidth="1"/>
    <col min="4917" max="4922" width="0" style="314" hidden="1" customWidth="1"/>
    <col min="4923" max="4923" width="10.85546875" style="314" customWidth="1"/>
    <col min="4924" max="5120" width="10.28515625" style="314"/>
    <col min="5121" max="5121" width="47.42578125" style="314" customWidth="1"/>
    <col min="5122" max="5122" width="13.140625" style="314" customWidth="1"/>
    <col min="5123" max="5123" width="11.5703125" style="314" bestFit="1" customWidth="1"/>
    <col min="5124" max="5124" width="12.42578125" style="314" bestFit="1" customWidth="1"/>
    <col min="5125" max="5125" width="11.7109375" style="314" customWidth="1"/>
    <col min="5126" max="5127" width="11.5703125" style="314" bestFit="1" customWidth="1"/>
    <col min="5128" max="5133" width="10.7109375" style="314" customWidth="1"/>
    <col min="5134" max="5134" width="11.42578125" style="314" customWidth="1"/>
    <col min="5135" max="5137" width="10.85546875" style="314" customWidth="1"/>
    <col min="5138" max="5138" width="11.42578125" style="314" customWidth="1"/>
    <col min="5139" max="5140" width="10.85546875" style="314" customWidth="1"/>
    <col min="5141" max="5141" width="14.42578125" style="314" customWidth="1"/>
    <col min="5142" max="5172" width="10.85546875" style="314" customWidth="1"/>
    <col min="5173" max="5178" width="0" style="314" hidden="1" customWidth="1"/>
    <col min="5179" max="5179" width="10.85546875" style="314" customWidth="1"/>
    <col min="5180" max="5376" width="10.28515625" style="314"/>
    <col min="5377" max="5377" width="47.42578125" style="314" customWidth="1"/>
    <col min="5378" max="5378" width="13.140625" style="314" customWidth="1"/>
    <col min="5379" max="5379" width="11.5703125" style="314" bestFit="1" customWidth="1"/>
    <col min="5380" max="5380" width="12.42578125" style="314" bestFit="1" customWidth="1"/>
    <col min="5381" max="5381" width="11.7109375" style="314" customWidth="1"/>
    <col min="5382" max="5383" width="11.5703125" style="314" bestFit="1" customWidth="1"/>
    <col min="5384" max="5389" width="10.7109375" style="314" customWidth="1"/>
    <col min="5390" max="5390" width="11.42578125" style="314" customWidth="1"/>
    <col min="5391" max="5393" width="10.85546875" style="314" customWidth="1"/>
    <col min="5394" max="5394" width="11.42578125" style="314" customWidth="1"/>
    <col min="5395" max="5396" width="10.85546875" style="314" customWidth="1"/>
    <col min="5397" max="5397" width="14.42578125" style="314" customWidth="1"/>
    <col min="5398" max="5428" width="10.85546875" style="314" customWidth="1"/>
    <col min="5429" max="5434" width="0" style="314" hidden="1" customWidth="1"/>
    <col min="5435" max="5435" width="10.85546875" style="314" customWidth="1"/>
    <col min="5436" max="5632" width="10.28515625" style="314"/>
    <col min="5633" max="5633" width="47.42578125" style="314" customWidth="1"/>
    <col min="5634" max="5634" width="13.140625" style="314" customWidth="1"/>
    <col min="5635" max="5635" width="11.5703125" style="314" bestFit="1" customWidth="1"/>
    <col min="5636" max="5636" width="12.42578125" style="314" bestFit="1" customWidth="1"/>
    <col min="5637" max="5637" width="11.7109375" style="314" customWidth="1"/>
    <col min="5638" max="5639" width="11.5703125" style="314" bestFit="1" customWidth="1"/>
    <col min="5640" max="5645" width="10.7109375" style="314" customWidth="1"/>
    <col min="5646" max="5646" width="11.42578125" style="314" customWidth="1"/>
    <col min="5647" max="5649" width="10.85546875" style="314" customWidth="1"/>
    <col min="5650" max="5650" width="11.42578125" style="314" customWidth="1"/>
    <col min="5651" max="5652" width="10.85546875" style="314" customWidth="1"/>
    <col min="5653" max="5653" width="14.42578125" style="314" customWidth="1"/>
    <col min="5654" max="5684" width="10.85546875" style="314" customWidth="1"/>
    <col min="5685" max="5690" width="0" style="314" hidden="1" customWidth="1"/>
    <col min="5691" max="5691" width="10.85546875" style="314" customWidth="1"/>
    <col min="5692" max="5888" width="10.28515625" style="314"/>
    <col min="5889" max="5889" width="47.42578125" style="314" customWidth="1"/>
    <col min="5890" max="5890" width="13.140625" style="314" customWidth="1"/>
    <col min="5891" max="5891" width="11.5703125" style="314" bestFit="1" customWidth="1"/>
    <col min="5892" max="5892" width="12.42578125" style="314" bestFit="1" customWidth="1"/>
    <col min="5893" max="5893" width="11.7109375" style="314" customWidth="1"/>
    <col min="5894" max="5895" width="11.5703125" style="314" bestFit="1" customWidth="1"/>
    <col min="5896" max="5901" width="10.7109375" style="314" customWidth="1"/>
    <col min="5902" max="5902" width="11.42578125" style="314" customWidth="1"/>
    <col min="5903" max="5905" width="10.85546875" style="314" customWidth="1"/>
    <col min="5906" max="5906" width="11.42578125" style="314" customWidth="1"/>
    <col min="5907" max="5908" width="10.85546875" style="314" customWidth="1"/>
    <col min="5909" max="5909" width="14.42578125" style="314" customWidth="1"/>
    <col min="5910" max="5940" width="10.85546875" style="314" customWidth="1"/>
    <col min="5941" max="5946" width="0" style="314" hidden="1" customWidth="1"/>
    <col min="5947" max="5947" width="10.85546875" style="314" customWidth="1"/>
    <col min="5948" max="6144" width="10.28515625" style="314"/>
    <col min="6145" max="6145" width="47.42578125" style="314" customWidth="1"/>
    <col min="6146" max="6146" width="13.140625" style="314" customWidth="1"/>
    <col min="6147" max="6147" width="11.5703125" style="314" bestFit="1" customWidth="1"/>
    <col min="6148" max="6148" width="12.42578125" style="314" bestFit="1" customWidth="1"/>
    <col min="6149" max="6149" width="11.7109375" style="314" customWidth="1"/>
    <col min="6150" max="6151" width="11.5703125" style="314" bestFit="1" customWidth="1"/>
    <col min="6152" max="6157" width="10.7109375" style="314" customWidth="1"/>
    <col min="6158" max="6158" width="11.42578125" style="314" customWidth="1"/>
    <col min="6159" max="6161" width="10.85546875" style="314" customWidth="1"/>
    <col min="6162" max="6162" width="11.42578125" style="314" customWidth="1"/>
    <col min="6163" max="6164" width="10.85546875" style="314" customWidth="1"/>
    <col min="6165" max="6165" width="14.42578125" style="314" customWidth="1"/>
    <col min="6166" max="6196" width="10.85546875" style="314" customWidth="1"/>
    <col min="6197" max="6202" width="0" style="314" hidden="1" customWidth="1"/>
    <col min="6203" max="6203" width="10.85546875" style="314" customWidth="1"/>
    <col min="6204" max="6400" width="10.28515625" style="314"/>
    <col min="6401" max="6401" width="47.42578125" style="314" customWidth="1"/>
    <col min="6402" max="6402" width="13.140625" style="314" customWidth="1"/>
    <col min="6403" max="6403" width="11.5703125" style="314" bestFit="1" customWidth="1"/>
    <col min="6404" max="6404" width="12.42578125" style="314" bestFit="1" customWidth="1"/>
    <col min="6405" max="6405" width="11.7109375" style="314" customWidth="1"/>
    <col min="6406" max="6407" width="11.5703125" style="314" bestFit="1" customWidth="1"/>
    <col min="6408" max="6413" width="10.7109375" style="314" customWidth="1"/>
    <col min="6414" max="6414" width="11.42578125" style="314" customWidth="1"/>
    <col min="6415" max="6417" width="10.85546875" style="314" customWidth="1"/>
    <col min="6418" max="6418" width="11.42578125" style="314" customWidth="1"/>
    <col min="6419" max="6420" width="10.85546875" style="314" customWidth="1"/>
    <col min="6421" max="6421" width="14.42578125" style="314" customWidth="1"/>
    <col min="6422" max="6452" width="10.85546875" style="314" customWidth="1"/>
    <col min="6453" max="6458" width="0" style="314" hidden="1" customWidth="1"/>
    <col min="6459" max="6459" width="10.85546875" style="314" customWidth="1"/>
    <col min="6460" max="6656" width="10.28515625" style="314"/>
    <col min="6657" max="6657" width="47.42578125" style="314" customWidth="1"/>
    <col min="6658" max="6658" width="13.140625" style="314" customWidth="1"/>
    <col min="6659" max="6659" width="11.5703125" style="314" bestFit="1" customWidth="1"/>
    <col min="6660" max="6660" width="12.42578125" style="314" bestFit="1" customWidth="1"/>
    <col min="6661" max="6661" width="11.7109375" style="314" customWidth="1"/>
    <col min="6662" max="6663" width="11.5703125" style="314" bestFit="1" customWidth="1"/>
    <col min="6664" max="6669" width="10.7109375" style="314" customWidth="1"/>
    <col min="6670" max="6670" width="11.42578125" style="314" customWidth="1"/>
    <col min="6671" max="6673" width="10.85546875" style="314" customWidth="1"/>
    <col min="6674" max="6674" width="11.42578125" style="314" customWidth="1"/>
    <col min="6675" max="6676" width="10.85546875" style="314" customWidth="1"/>
    <col min="6677" max="6677" width="14.42578125" style="314" customWidth="1"/>
    <col min="6678" max="6708" width="10.85546875" style="314" customWidth="1"/>
    <col min="6709" max="6714" width="0" style="314" hidden="1" customWidth="1"/>
    <col min="6715" max="6715" width="10.85546875" style="314" customWidth="1"/>
    <col min="6716" max="6912" width="10.28515625" style="314"/>
    <col min="6913" max="6913" width="47.42578125" style="314" customWidth="1"/>
    <col min="6914" max="6914" width="13.140625" style="314" customWidth="1"/>
    <col min="6915" max="6915" width="11.5703125" style="314" bestFit="1" customWidth="1"/>
    <col min="6916" max="6916" width="12.42578125" style="314" bestFit="1" customWidth="1"/>
    <col min="6917" max="6917" width="11.7109375" style="314" customWidth="1"/>
    <col min="6918" max="6919" width="11.5703125" style="314" bestFit="1" customWidth="1"/>
    <col min="6920" max="6925" width="10.7109375" style="314" customWidth="1"/>
    <col min="6926" max="6926" width="11.42578125" style="314" customWidth="1"/>
    <col min="6927" max="6929" width="10.85546875" style="314" customWidth="1"/>
    <col min="6930" max="6930" width="11.42578125" style="314" customWidth="1"/>
    <col min="6931" max="6932" width="10.85546875" style="314" customWidth="1"/>
    <col min="6933" max="6933" width="14.42578125" style="314" customWidth="1"/>
    <col min="6934" max="6964" width="10.85546875" style="314" customWidth="1"/>
    <col min="6965" max="6970" width="0" style="314" hidden="1" customWidth="1"/>
    <col min="6971" max="6971" width="10.85546875" style="314" customWidth="1"/>
    <col min="6972" max="7168" width="10.28515625" style="314"/>
    <col min="7169" max="7169" width="47.42578125" style="314" customWidth="1"/>
    <col min="7170" max="7170" width="13.140625" style="314" customWidth="1"/>
    <col min="7171" max="7171" width="11.5703125" style="314" bestFit="1" customWidth="1"/>
    <col min="7172" max="7172" width="12.42578125" style="314" bestFit="1" customWidth="1"/>
    <col min="7173" max="7173" width="11.7109375" style="314" customWidth="1"/>
    <col min="7174" max="7175" width="11.5703125" style="314" bestFit="1" customWidth="1"/>
    <col min="7176" max="7181" width="10.7109375" style="314" customWidth="1"/>
    <col min="7182" max="7182" width="11.42578125" style="314" customWidth="1"/>
    <col min="7183" max="7185" width="10.85546875" style="314" customWidth="1"/>
    <col min="7186" max="7186" width="11.42578125" style="314" customWidth="1"/>
    <col min="7187" max="7188" width="10.85546875" style="314" customWidth="1"/>
    <col min="7189" max="7189" width="14.42578125" style="314" customWidth="1"/>
    <col min="7190" max="7220" width="10.85546875" style="314" customWidth="1"/>
    <col min="7221" max="7226" width="0" style="314" hidden="1" customWidth="1"/>
    <col min="7227" max="7227" width="10.85546875" style="314" customWidth="1"/>
    <col min="7228" max="7424" width="10.28515625" style="314"/>
    <col min="7425" max="7425" width="47.42578125" style="314" customWidth="1"/>
    <col min="7426" max="7426" width="13.140625" style="314" customWidth="1"/>
    <col min="7427" max="7427" width="11.5703125" style="314" bestFit="1" customWidth="1"/>
    <col min="7428" max="7428" width="12.42578125" style="314" bestFit="1" customWidth="1"/>
    <col min="7429" max="7429" width="11.7109375" style="314" customWidth="1"/>
    <col min="7430" max="7431" width="11.5703125" style="314" bestFit="1" customWidth="1"/>
    <col min="7432" max="7437" width="10.7109375" style="314" customWidth="1"/>
    <col min="7438" max="7438" width="11.42578125" style="314" customWidth="1"/>
    <col min="7439" max="7441" width="10.85546875" style="314" customWidth="1"/>
    <col min="7442" max="7442" width="11.42578125" style="314" customWidth="1"/>
    <col min="7443" max="7444" width="10.85546875" style="314" customWidth="1"/>
    <col min="7445" max="7445" width="14.42578125" style="314" customWidth="1"/>
    <col min="7446" max="7476" width="10.85546875" style="314" customWidth="1"/>
    <col min="7477" max="7482" width="0" style="314" hidden="1" customWidth="1"/>
    <col min="7483" max="7483" width="10.85546875" style="314" customWidth="1"/>
    <col min="7484" max="7680" width="10.28515625" style="314"/>
    <col min="7681" max="7681" width="47.42578125" style="314" customWidth="1"/>
    <col min="7682" max="7682" width="13.140625" style="314" customWidth="1"/>
    <col min="7683" max="7683" width="11.5703125" style="314" bestFit="1" customWidth="1"/>
    <col min="7684" max="7684" width="12.42578125" style="314" bestFit="1" customWidth="1"/>
    <col min="7685" max="7685" width="11.7109375" style="314" customWidth="1"/>
    <col min="7686" max="7687" width="11.5703125" style="314" bestFit="1" customWidth="1"/>
    <col min="7688" max="7693" width="10.7109375" style="314" customWidth="1"/>
    <col min="7694" max="7694" width="11.42578125" style="314" customWidth="1"/>
    <col min="7695" max="7697" width="10.85546875" style="314" customWidth="1"/>
    <col min="7698" max="7698" width="11.42578125" style="314" customWidth="1"/>
    <col min="7699" max="7700" width="10.85546875" style="314" customWidth="1"/>
    <col min="7701" max="7701" width="14.42578125" style="314" customWidth="1"/>
    <col min="7702" max="7732" width="10.85546875" style="314" customWidth="1"/>
    <col min="7733" max="7738" width="0" style="314" hidden="1" customWidth="1"/>
    <col min="7739" max="7739" width="10.85546875" style="314" customWidth="1"/>
    <col min="7740" max="7936" width="10.28515625" style="314"/>
    <col min="7937" max="7937" width="47.42578125" style="314" customWidth="1"/>
    <col min="7938" max="7938" width="13.140625" style="314" customWidth="1"/>
    <col min="7939" max="7939" width="11.5703125" style="314" bestFit="1" customWidth="1"/>
    <col min="7940" max="7940" width="12.42578125" style="314" bestFit="1" customWidth="1"/>
    <col min="7941" max="7941" width="11.7109375" style="314" customWidth="1"/>
    <col min="7942" max="7943" width="11.5703125" style="314" bestFit="1" customWidth="1"/>
    <col min="7944" max="7949" width="10.7109375" style="314" customWidth="1"/>
    <col min="7950" max="7950" width="11.42578125" style="314" customWidth="1"/>
    <col min="7951" max="7953" width="10.85546875" style="314" customWidth="1"/>
    <col min="7954" max="7954" width="11.42578125" style="314" customWidth="1"/>
    <col min="7955" max="7956" width="10.85546875" style="314" customWidth="1"/>
    <col min="7957" max="7957" width="14.42578125" style="314" customWidth="1"/>
    <col min="7958" max="7988" width="10.85546875" style="314" customWidth="1"/>
    <col min="7989" max="7994" width="0" style="314" hidden="1" customWidth="1"/>
    <col min="7995" max="7995" width="10.85546875" style="314" customWidth="1"/>
    <col min="7996" max="8192" width="10.28515625" style="314"/>
    <col min="8193" max="8193" width="47.42578125" style="314" customWidth="1"/>
    <col min="8194" max="8194" width="13.140625" style="314" customWidth="1"/>
    <col min="8195" max="8195" width="11.5703125" style="314" bestFit="1" customWidth="1"/>
    <col min="8196" max="8196" width="12.42578125" style="314" bestFit="1" customWidth="1"/>
    <col min="8197" max="8197" width="11.7109375" style="314" customWidth="1"/>
    <col min="8198" max="8199" width="11.5703125" style="314" bestFit="1" customWidth="1"/>
    <col min="8200" max="8205" width="10.7109375" style="314" customWidth="1"/>
    <col min="8206" max="8206" width="11.42578125" style="314" customWidth="1"/>
    <col min="8207" max="8209" width="10.85546875" style="314" customWidth="1"/>
    <col min="8210" max="8210" width="11.42578125" style="314" customWidth="1"/>
    <col min="8211" max="8212" width="10.85546875" style="314" customWidth="1"/>
    <col min="8213" max="8213" width="14.42578125" style="314" customWidth="1"/>
    <col min="8214" max="8244" width="10.85546875" style="314" customWidth="1"/>
    <col min="8245" max="8250" width="0" style="314" hidden="1" customWidth="1"/>
    <col min="8251" max="8251" width="10.85546875" style="314" customWidth="1"/>
    <col min="8252" max="8448" width="10.28515625" style="314"/>
    <col min="8449" max="8449" width="47.42578125" style="314" customWidth="1"/>
    <col min="8450" max="8450" width="13.140625" style="314" customWidth="1"/>
    <col min="8451" max="8451" width="11.5703125" style="314" bestFit="1" customWidth="1"/>
    <col min="8452" max="8452" width="12.42578125" style="314" bestFit="1" customWidth="1"/>
    <col min="8453" max="8453" width="11.7109375" style="314" customWidth="1"/>
    <col min="8454" max="8455" width="11.5703125" style="314" bestFit="1" customWidth="1"/>
    <col min="8456" max="8461" width="10.7109375" style="314" customWidth="1"/>
    <col min="8462" max="8462" width="11.42578125" style="314" customWidth="1"/>
    <col min="8463" max="8465" width="10.85546875" style="314" customWidth="1"/>
    <col min="8466" max="8466" width="11.42578125" style="314" customWidth="1"/>
    <col min="8467" max="8468" width="10.85546875" style="314" customWidth="1"/>
    <col min="8469" max="8469" width="14.42578125" style="314" customWidth="1"/>
    <col min="8470" max="8500" width="10.85546875" style="314" customWidth="1"/>
    <col min="8501" max="8506" width="0" style="314" hidden="1" customWidth="1"/>
    <col min="8507" max="8507" width="10.85546875" style="314" customWidth="1"/>
    <col min="8508" max="8704" width="10.28515625" style="314"/>
    <col min="8705" max="8705" width="47.42578125" style="314" customWidth="1"/>
    <col min="8706" max="8706" width="13.140625" style="314" customWidth="1"/>
    <col min="8707" max="8707" width="11.5703125" style="314" bestFit="1" customWidth="1"/>
    <col min="8708" max="8708" width="12.42578125" style="314" bestFit="1" customWidth="1"/>
    <col min="8709" max="8709" width="11.7109375" style="314" customWidth="1"/>
    <col min="8710" max="8711" width="11.5703125" style="314" bestFit="1" customWidth="1"/>
    <col min="8712" max="8717" width="10.7109375" style="314" customWidth="1"/>
    <col min="8718" max="8718" width="11.42578125" style="314" customWidth="1"/>
    <col min="8719" max="8721" width="10.85546875" style="314" customWidth="1"/>
    <col min="8722" max="8722" width="11.42578125" style="314" customWidth="1"/>
    <col min="8723" max="8724" width="10.85546875" style="314" customWidth="1"/>
    <col min="8725" max="8725" width="14.42578125" style="314" customWidth="1"/>
    <col min="8726" max="8756" width="10.85546875" style="314" customWidth="1"/>
    <col min="8757" max="8762" width="0" style="314" hidden="1" customWidth="1"/>
    <col min="8763" max="8763" width="10.85546875" style="314" customWidth="1"/>
    <col min="8764" max="8960" width="10.28515625" style="314"/>
    <col min="8961" max="8961" width="47.42578125" style="314" customWidth="1"/>
    <col min="8962" max="8962" width="13.140625" style="314" customWidth="1"/>
    <col min="8963" max="8963" width="11.5703125" style="314" bestFit="1" customWidth="1"/>
    <col min="8964" max="8964" width="12.42578125" style="314" bestFit="1" customWidth="1"/>
    <col min="8965" max="8965" width="11.7109375" style="314" customWidth="1"/>
    <col min="8966" max="8967" width="11.5703125" style="314" bestFit="1" customWidth="1"/>
    <col min="8968" max="8973" width="10.7109375" style="314" customWidth="1"/>
    <col min="8974" max="8974" width="11.42578125" style="314" customWidth="1"/>
    <col min="8975" max="8977" width="10.85546875" style="314" customWidth="1"/>
    <col min="8978" max="8978" width="11.42578125" style="314" customWidth="1"/>
    <col min="8979" max="8980" width="10.85546875" style="314" customWidth="1"/>
    <col min="8981" max="8981" width="14.42578125" style="314" customWidth="1"/>
    <col min="8982" max="9012" width="10.85546875" style="314" customWidth="1"/>
    <col min="9013" max="9018" width="0" style="314" hidden="1" customWidth="1"/>
    <col min="9019" max="9019" width="10.85546875" style="314" customWidth="1"/>
    <col min="9020" max="9216" width="10.28515625" style="314"/>
    <col min="9217" max="9217" width="47.42578125" style="314" customWidth="1"/>
    <col min="9218" max="9218" width="13.140625" style="314" customWidth="1"/>
    <col min="9219" max="9219" width="11.5703125" style="314" bestFit="1" customWidth="1"/>
    <col min="9220" max="9220" width="12.42578125" style="314" bestFit="1" customWidth="1"/>
    <col min="9221" max="9221" width="11.7109375" style="314" customWidth="1"/>
    <col min="9222" max="9223" width="11.5703125" style="314" bestFit="1" customWidth="1"/>
    <col min="9224" max="9229" width="10.7109375" style="314" customWidth="1"/>
    <col min="9230" max="9230" width="11.42578125" style="314" customWidth="1"/>
    <col min="9231" max="9233" width="10.85546875" style="314" customWidth="1"/>
    <col min="9234" max="9234" width="11.42578125" style="314" customWidth="1"/>
    <col min="9235" max="9236" width="10.85546875" style="314" customWidth="1"/>
    <col min="9237" max="9237" width="14.42578125" style="314" customWidth="1"/>
    <col min="9238" max="9268" width="10.85546875" style="314" customWidth="1"/>
    <col min="9269" max="9274" width="0" style="314" hidden="1" customWidth="1"/>
    <col min="9275" max="9275" width="10.85546875" style="314" customWidth="1"/>
    <col min="9276" max="9472" width="10.28515625" style="314"/>
    <col min="9473" max="9473" width="47.42578125" style="314" customWidth="1"/>
    <col min="9474" max="9474" width="13.140625" style="314" customWidth="1"/>
    <col min="9475" max="9475" width="11.5703125" style="314" bestFit="1" customWidth="1"/>
    <col min="9476" max="9476" width="12.42578125" style="314" bestFit="1" customWidth="1"/>
    <col min="9477" max="9477" width="11.7109375" style="314" customWidth="1"/>
    <col min="9478" max="9479" width="11.5703125" style="314" bestFit="1" customWidth="1"/>
    <col min="9480" max="9485" width="10.7109375" style="314" customWidth="1"/>
    <col min="9486" max="9486" width="11.42578125" style="314" customWidth="1"/>
    <col min="9487" max="9489" width="10.85546875" style="314" customWidth="1"/>
    <col min="9490" max="9490" width="11.42578125" style="314" customWidth="1"/>
    <col min="9491" max="9492" width="10.85546875" style="314" customWidth="1"/>
    <col min="9493" max="9493" width="14.42578125" style="314" customWidth="1"/>
    <col min="9494" max="9524" width="10.85546875" style="314" customWidth="1"/>
    <col min="9525" max="9530" width="0" style="314" hidden="1" customWidth="1"/>
    <col min="9531" max="9531" width="10.85546875" style="314" customWidth="1"/>
    <col min="9532" max="9728" width="10.28515625" style="314"/>
    <col min="9729" max="9729" width="47.42578125" style="314" customWidth="1"/>
    <col min="9730" max="9730" width="13.140625" style="314" customWidth="1"/>
    <col min="9731" max="9731" width="11.5703125" style="314" bestFit="1" customWidth="1"/>
    <col min="9732" max="9732" width="12.42578125" style="314" bestFit="1" customWidth="1"/>
    <col min="9733" max="9733" width="11.7109375" style="314" customWidth="1"/>
    <col min="9734" max="9735" width="11.5703125" style="314" bestFit="1" customWidth="1"/>
    <col min="9736" max="9741" width="10.7109375" style="314" customWidth="1"/>
    <col min="9742" max="9742" width="11.42578125" style="314" customWidth="1"/>
    <col min="9743" max="9745" width="10.85546875" style="314" customWidth="1"/>
    <col min="9746" max="9746" width="11.42578125" style="314" customWidth="1"/>
    <col min="9747" max="9748" width="10.85546875" style="314" customWidth="1"/>
    <col min="9749" max="9749" width="14.42578125" style="314" customWidth="1"/>
    <col min="9750" max="9780" width="10.85546875" style="314" customWidth="1"/>
    <col min="9781" max="9786" width="0" style="314" hidden="1" customWidth="1"/>
    <col min="9787" max="9787" width="10.85546875" style="314" customWidth="1"/>
    <col min="9788" max="9984" width="10.28515625" style="314"/>
    <col min="9985" max="9985" width="47.42578125" style="314" customWidth="1"/>
    <col min="9986" max="9986" width="13.140625" style="314" customWidth="1"/>
    <col min="9987" max="9987" width="11.5703125" style="314" bestFit="1" customWidth="1"/>
    <col min="9988" max="9988" width="12.42578125" style="314" bestFit="1" customWidth="1"/>
    <col min="9989" max="9989" width="11.7109375" style="314" customWidth="1"/>
    <col min="9990" max="9991" width="11.5703125" style="314" bestFit="1" customWidth="1"/>
    <col min="9992" max="9997" width="10.7109375" style="314" customWidth="1"/>
    <col min="9998" max="9998" width="11.42578125" style="314" customWidth="1"/>
    <col min="9999" max="10001" width="10.85546875" style="314" customWidth="1"/>
    <col min="10002" max="10002" width="11.42578125" style="314" customWidth="1"/>
    <col min="10003" max="10004" width="10.85546875" style="314" customWidth="1"/>
    <col min="10005" max="10005" width="14.42578125" style="314" customWidth="1"/>
    <col min="10006" max="10036" width="10.85546875" style="314" customWidth="1"/>
    <col min="10037" max="10042" width="0" style="314" hidden="1" customWidth="1"/>
    <col min="10043" max="10043" width="10.85546875" style="314" customWidth="1"/>
    <col min="10044" max="10240" width="10.28515625" style="314"/>
    <col min="10241" max="10241" width="47.42578125" style="314" customWidth="1"/>
    <col min="10242" max="10242" width="13.140625" style="314" customWidth="1"/>
    <col min="10243" max="10243" width="11.5703125" style="314" bestFit="1" customWidth="1"/>
    <col min="10244" max="10244" width="12.42578125" style="314" bestFit="1" customWidth="1"/>
    <col min="10245" max="10245" width="11.7109375" style="314" customWidth="1"/>
    <col min="10246" max="10247" width="11.5703125" style="314" bestFit="1" customWidth="1"/>
    <col min="10248" max="10253" width="10.7109375" style="314" customWidth="1"/>
    <col min="10254" max="10254" width="11.42578125" style="314" customWidth="1"/>
    <col min="10255" max="10257" width="10.85546875" style="314" customWidth="1"/>
    <col min="10258" max="10258" width="11.42578125" style="314" customWidth="1"/>
    <col min="10259" max="10260" width="10.85546875" style="314" customWidth="1"/>
    <col min="10261" max="10261" width="14.42578125" style="314" customWidth="1"/>
    <col min="10262" max="10292" width="10.85546875" style="314" customWidth="1"/>
    <col min="10293" max="10298" width="0" style="314" hidden="1" customWidth="1"/>
    <col min="10299" max="10299" width="10.85546875" style="314" customWidth="1"/>
    <col min="10300" max="10496" width="10.28515625" style="314"/>
    <col min="10497" max="10497" width="47.42578125" style="314" customWidth="1"/>
    <col min="10498" max="10498" width="13.140625" style="314" customWidth="1"/>
    <col min="10499" max="10499" width="11.5703125" style="314" bestFit="1" customWidth="1"/>
    <col min="10500" max="10500" width="12.42578125" style="314" bestFit="1" customWidth="1"/>
    <col min="10501" max="10501" width="11.7109375" style="314" customWidth="1"/>
    <col min="10502" max="10503" width="11.5703125" style="314" bestFit="1" customWidth="1"/>
    <col min="10504" max="10509" width="10.7109375" style="314" customWidth="1"/>
    <col min="10510" max="10510" width="11.42578125" style="314" customWidth="1"/>
    <col min="10511" max="10513" width="10.85546875" style="314" customWidth="1"/>
    <col min="10514" max="10514" width="11.42578125" style="314" customWidth="1"/>
    <col min="10515" max="10516" width="10.85546875" style="314" customWidth="1"/>
    <col min="10517" max="10517" width="14.42578125" style="314" customWidth="1"/>
    <col min="10518" max="10548" width="10.85546875" style="314" customWidth="1"/>
    <col min="10549" max="10554" width="0" style="314" hidden="1" customWidth="1"/>
    <col min="10555" max="10555" width="10.85546875" style="314" customWidth="1"/>
    <col min="10556" max="10752" width="10.28515625" style="314"/>
    <col min="10753" max="10753" width="47.42578125" style="314" customWidth="1"/>
    <col min="10754" max="10754" width="13.140625" style="314" customWidth="1"/>
    <col min="10755" max="10755" width="11.5703125" style="314" bestFit="1" customWidth="1"/>
    <col min="10756" max="10756" width="12.42578125" style="314" bestFit="1" customWidth="1"/>
    <col min="10757" max="10757" width="11.7109375" style="314" customWidth="1"/>
    <col min="10758" max="10759" width="11.5703125" style="314" bestFit="1" customWidth="1"/>
    <col min="10760" max="10765" width="10.7109375" style="314" customWidth="1"/>
    <col min="10766" max="10766" width="11.42578125" style="314" customWidth="1"/>
    <col min="10767" max="10769" width="10.85546875" style="314" customWidth="1"/>
    <col min="10770" max="10770" width="11.42578125" style="314" customWidth="1"/>
    <col min="10771" max="10772" width="10.85546875" style="314" customWidth="1"/>
    <col min="10773" max="10773" width="14.42578125" style="314" customWidth="1"/>
    <col min="10774" max="10804" width="10.85546875" style="314" customWidth="1"/>
    <col min="10805" max="10810" width="0" style="314" hidden="1" customWidth="1"/>
    <col min="10811" max="10811" width="10.85546875" style="314" customWidth="1"/>
    <col min="10812" max="11008" width="10.28515625" style="314"/>
    <col min="11009" max="11009" width="47.42578125" style="314" customWidth="1"/>
    <col min="11010" max="11010" width="13.140625" style="314" customWidth="1"/>
    <col min="11011" max="11011" width="11.5703125" style="314" bestFit="1" customWidth="1"/>
    <col min="11012" max="11012" width="12.42578125" style="314" bestFit="1" customWidth="1"/>
    <col min="11013" max="11013" width="11.7109375" style="314" customWidth="1"/>
    <col min="11014" max="11015" width="11.5703125" style="314" bestFit="1" customWidth="1"/>
    <col min="11016" max="11021" width="10.7109375" style="314" customWidth="1"/>
    <col min="11022" max="11022" width="11.42578125" style="314" customWidth="1"/>
    <col min="11023" max="11025" width="10.85546875" style="314" customWidth="1"/>
    <col min="11026" max="11026" width="11.42578125" style="314" customWidth="1"/>
    <col min="11027" max="11028" width="10.85546875" style="314" customWidth="1"/>
    <col min="11029" max="11029" width="14.42578125" style="314" customWidth="1"/>
    <col min="11030" max="11060" width="10.85546875" style="314" customWidth="1"/>
    <col min="11061" max="11066" width="0" style="314" hidden="1" customWidth="1"/>
    <col min="11067" max="11067" width="10.85546875" style="314" customWidth="1"/>
    <col min="11068" max="11264" width="10.28515625" style="314"/>
    <col min="11265" max="11265" width="47.42578125" style="314" customWidth="1"/>
    <col min="11266" max="11266" width="13.140625" style="314" customWidth="1"/>
    <col min="11267" max="11267" width="11.5703125" style="314" bestFit="1" customWidth="1"/>
    <col min="11268" max="11268" width="12.42578125" style="314" bestFit="1" customWidth="1"/>
    <col min="11269" max="11269" width="11.7109375" style="314" customWidth="1"/>
    <col min="11270" max="11271" width="11.5703125" style="314" bestFit="1" customWidth="1"/>
    <col min="11272" max="11277" width="10.7109375" style="314" customWidth="1"/>
    <col min="11278" max="11278" width="11.42578125" style="314" customWidth="1"/>
    <col min="11279" max="11281" width="10.85546875" style="314" customWidth="1"/>
    <col min="11282" max="11282" width="11.42578125" style="314" customWidth="1"/>
    <col min="11283" max="11284" width="10.85546875" style="314" customWidth="1"/>
    <col min="11285" max="11285" width="14.42578125" style="314" customWidth="1"/>
    <col min="11286" max="11316" width="10.85546875" style="314" customWidth="1"/>
    <col min="11317" max="11322" width="0" style="314" hidden="1" customWidth="1"/>
    <col min="11323" max="11323" width="10.85546875" style="314" customWidth="1"/>
    <col min="11324" max="11520" width="10.28515625" style="314"/>
    <col min="11521" max="11521" width="47.42578125" style="314" customWidth="1"/>
    <col min="11522" max="11522" width="13.140625" style="314" customWidth="1"/>
    <col min="11523" max="11523" width="11.5703125" style="314" bestFit="1" customWidth="1"/>
    <col min="11524" max="11524" width="12.42578125" style="314" bestFit="1" customWidth="1"/>
    <col min="11525" max="11525" width="11.7109375" style="314" customWidth="1"/>
    <col min="11526" max="11527" width="11.5703125" style="314" bestFit="1" customWidth="1"/>
    <col min="11528" max="11533" width="10.7109375" style="314" customWidth="1"/>
    <col min="11534" max="11534" width="11.42578125" style="314" customWidth="1"/>
    <col min="11535" max="11537" width="10.85546875" style="314" customWidth="1"/>
    <col min="11538" max="11538" width="11.42578125" style="314" customWidth="1"/>
    <col min="11539" max="11540" width="10.85546875" style="314" customWidth="1"/>
    <col min="11541" max="11541" width="14.42578125" style="314" customWidth="1"/>
    <col min="11542" max="11572" width="10.85546875" style="314" customWidth="1"/>
    <col min="11573" max="11578" width="0" style="314" hidden="1" customWidth="1"/>
    <col min="11579" max="11579" width="10.85546875" style="314" customWidth="1"/>
    <col min="11580" max="11776" width="10.28515625" style="314"/>
    <col min="11777" max="11777" width="47.42578125" style="314" customWidth="1"/>
    <col min="11778" max="11778" width="13.140625" style="314" customWidth="1"/>
    <col min="11779" max="11779" width="11.5703125" style="314" bestFit="1" customWidth="1"/>
    <col min="11780" max="11780" width="12.42578125" style="314" bestFit="1" customWidth="1"/>
    <col min="11781" max="11781" width="11.7109375" style="314" customWidth="1"/>
    <col min="11782" max="11783" width="11.5703125" style="314" bestFit="1" customWidth="1"/>
    <col min="11784" max="11789" width="10.7109375" style="314" customWidth="1"/>
    <col min="11790" max="11790" width="11.42578125" style="314" customWidth="1"/>
    <col min="11791" max="11793" width="10.85546875" style="314" customWidth="1"/>
    <col min="11794" max="11794" width="11.42578125" style="314" customWidth="1"/>
    <col min="11795" max="11796" width="10.85546875" style="314" customWidth="1"/>
    <col min="11797" max="11797" width="14.42578125" style="314" customWidth="1"/>
    <col min="11798" max="11828" width="10.85546875" style="314" customWidth="1"/>
    <col min="11829" max="11834" width="0" style="314" hidden="1" customWidth="1"/>
    <col min="11835" max="11835" width="10.85546875" style="314" customWidth="1"/>
    <col min="11836" max="12032" width="10.28515625" style="314"/>
    <col min="12033" max="12033" width="47.42578125" style="314" customWidth="1"/>
    <col min="12034" max="12034" width="13.140625" style="314" customWidth="1"/>
    <col min="12035" max="12035" width="11.5703125" style="314" bestFit="1" customWidth="1"/>
    <col min="12036" max="12036" width="12.42578125" style="314" bestFit="1" customWidth="1"/>
    <col min="12037" max="12037" width="11.7109375" style="314" customWidth="1"/>
    <col min="12038" max="12039" width="11.5703125" style="314" bestFit="1" customWidth="1"/>
    <col min="12040" max="12045" width="10.7109375" style="314" customWidth="1"/>
    <col min="12046" max="12046" width="11.42578125" style="314" customWidth="1"/>
    <col min="12047" max="12049" width="10.85546875" style="314" customWidth="1"/>
    <col min="12050" max="12050" width="11.42578125" style="314" customWidth="1"/>
    <col min="12051" max="12052" width="10.85546875" style="314" customWidth="1"/>
    <col min="12053" max="12053" width="14.42578125" style="314" customWidth="1"/>
    <col min="12054" max="12084" width="10.85546875" style="314" customWidth="1"/>
    <col min="12085" max="12090" width="0" style="314" hidden="1" customWidth="1"/>
    <col min="12091" max="12091" width="10.85546875" style="314" customWidth="1"/>
    <col min="12092" max="12288" width="10.28515625" style="314"/>
    <col min="12289" max="12289" width="47.42578125" style="314" customWidth="1"/>
    <col min="12290" max="12290" width="13.140625" style="314" customWidth="1"/>
    <col min="12291" max="12291" width="11.5703125" style="314" bestFit="1" customWidth="1"/>
    <col min="12292" max="12292" width="12.42578125" style="314" bestFit="1" customWidth="1"/>
    <col min="12293" max="12293" width="11.7109375" style="314" customWidth="1"/>
    <col min="12294" max="12295" width="11.5703125" style="314" bestFit="1" customWidth="1"/>
    <col min="12296" max="12301" width="10.7109375" style="314" customWidth="1"/>
    <col min="12302" max="12302" width="11.42578125" style="314" customWidth="1"/>
    <col min="12303" max="12305" width="10.85546875" style="314" customWidth="1"/>
    <col min="12306" max="12306" width="11.42578125" style="314" customWidth="1"/>
    <col min="12307" max="12308" width="10.85546875" style="314" customWidth="1"/>
    <col min="12309" max="12309" width="14.42578125" style="314" customWidth="1"/>
    <col min="12310" max="12340" width="10.85546875" style="314" customWidth="1"/>
    <col min="12341" max="12346" width="0" style="314" hidden="1" customWidth="1"/>
    <col min="12347" max="12347" width="10.85546875" style="314" customWidth="1"/>
    <col min="12348" max="12544" width="10.28515625" style="314"/>
    <col min="12545" max="12545" width="47.42578125" style="314" customWidth="1"/>
    <col min="12546" max="12546" width="13.140625" style="314" customWidth="1"/>
    <col min="12547" max="12547" width="11.5703125" style="314" bestFit="1" customWidth="1"/>
    <col min="12548" max="12548" width="12.42578125" style="314" bestFit="1" customWidth="1"/>
    <col min="12549" max="12549" width="11.7109375" style="314" customWidth="1"/>
    <col min="12550" max="12551" width="11.5703125" style="314" bestFit="1" customWidth="1"/>
    <col min="12552" max="12557" width="10.7109375" style="314" customWidth="1"/>
    <col min="12558" max="12558" width="11.42578125" style="314" customWidth="1"/>
    <col min="12559" max="12561" width="10.85546875" style="314" customWidth="1"/>
    <col min="12562" max="12562" width="11.42578125" style="314" customWidth="1"/>
    <col min="12563" max="12564" width="10.85546875" style="314" customWidth="1"/>
    <col min="12565" max="12565" width="14.42578125" style="314" customWidth="1"/>
    <col min="12566" max="12596" width="10.85546875" style="314" customWidth="1"/>
    <col min="12597" max="12602" width="0" style="314" hidden="1" customWidth="1"/>
    <col min="12603" max="12603" width="10.85546875" style="314" customWidth="1"/>
    <col min="12604" max="12800" width="10.28515625" style="314"/>
    <col min="12801" max="12801" width="47.42578125" style="314" customWidth="1"/>
    <col min="12802" max="12802" width="13.140625" style="314" customWidth="1"/>
    <col min="12803" max="12803" width="11.5703125" style="314" bestFit="1" customWidth="1"/>
    <col min="12804" max="12804" width="12.42578125" style="314" bestFit="1" customWidth="1"/>
    <col min="12805" max="12805" width="11.7109375" style="314" customWidth="1"/>
    <col min="12806" max="12807" width="11.5703125" style="314" bestFit="1" customWidth="1"/>
    <col min="12808" max="12813" width="10.7109375" style="314" customWidth="1"/>
    <col min="12814" max="12814" width="11.42578125" style="314" customWidth="1"/>
    <col min="12815" max="12817" width="10.85546875" style="314" customWidth="1"/>
    <col min="12818" max="12818" width="11.42578125" style="314" customWidth="1"/>
    <col min="12819" max="12820" width="10.85546875" style="314" customWidth="1"/>
    <col min="12821" max="12821" width="14.42578125" style="314" customWidth="1"/>
    <col min="12822" max="12852" width="10.85546875" style="314" customWidth="1"/>
    <col min="12853" max="12858" width="0" style="314" hidden="1" customWidth="1"/>
    <col min="12859" max="12859" width="10.85546875" style="314" customWidth="1"/>
    <col min="12860" max="13056" width="10.28515625" style="314"/>
    <col min="13057" max="13057" width="47.42578125" style="314" customWidth="1"/>
    <col min="13058" max="13058" width="13.140625" style="314" customWidth="1"/>
    <col min="13059" max="13059" width="11.5703125" style="314" bestFit="1" customWidth="1"/>
    <col min="13060" max="13060" width="12.42578125" style="314" bestFit="1" customWidth="1"/>
    <col min="13061" max="13061" width="11.7109375" style="314" customWidth="1"/>
    <col min="13062" max="13063" width="11.5703125" style="314" bestFit="1" customWidth="1"/>
    <col min="13064" max="13069" width="10.7109375" style="314" customWidth="1"/>
    <col min="13070" max="13070" width="11.42578125" style="314" customWidth="1"/>
    <col min="13071" max="13073" width="10.85546875" style="314" customWidth="1"/>
    <col min="13074" max="13074" width="11.42578125" style="314" customWidth="1"/>
    <col min="13075" max="13076" width="10.85546875" style="314" customWidth="1"/>
    <col min="13077" max="13077" width="14.42578125" style="314" customWidth="1"/>
    <col min="13078" max="13108" width="10.85546875" style="314" customWidth="1"/>
    <col min="13109" max="13114" width="0" style="314" hidden="1" customWidth="1"/>
    <col min="13115" max="13115" width="10.85546875" style="314" customWidth="1"/>
    <col min="13116" max="13312" width="10.28515625" style="314"/>
    <col min="13313" max="13313" width="47.42578125" style="314" customWidth="1"/>
    <col min="13314" max="13314" width="13.140625" style="314" customWidth="1"/>
    <col min="13315" max="13315" width="11.5703125" style="314" bestFit="1" customWidth="1"/>
    <col min="13316" max="13316" width="12.42578125" style="314" bestFit="1" customWidth="1"/>
    <col min="13317" max="13317" width="11.7109375" style="314" customWidth="1"/>
    <col min="13318" max="13319" width="11.5703125" style="314" bestFit="1" customWidth="1"/>
    <col min="13320" max="13325" width="10.7109375" style="314" customWidth="1"/>
    <col min="13326" max="13326" width="11.42578125" style="314" customWidth="1"/>
    <col min="13327" max="13329" width="10.85546875" style="314" customWidth="1"/>
    <col min="13330" max="13330" width="11.42578125" style="314" customWidth="1"/>
    <col min="13331" max="13332" width="10.85546875" style="314" customWidth="1"/>
    <col min="13333" max="13333" width="14.42578125" style="314" customWidth="1"/>
    <col min="13334" max="13364" width="10.85546875" style="314" customWidth="1"/>
    <col min="13365" max="13370" width="0" style="314" hidden="1" customWidth="1"/>
    <col min="13371" max="13371" width="10.85546875" style="314" customWidth="1"/>
    <col min="13372" max="13568" width="10.28515625" style="314"/>
    <col min="13569" max="13569" width="47.42578125" style="314" customWidth="1"/>
    <col min="13570" max="13570" width="13.140625" style="314" customWidth="1"/>
    <col min="13571" max="13571" width="11.5703125" style="314" bestFit="1" customWidth="1"/>
    <col min="13572" max="13572" width="12.42578125" style="314" bestFit="1" customWidth="1"/>
    <col min="13573" max="13573" width="11.7109375" style="314" customWidth="1"/>
    <col min="13574" max="13575" width="11.5703125" style="314" bestFit="1" customWidth="1"/>
    <col min="13576" max="13581" width="10.7109375" style="314" customWidth="1"/>
    <col min="13582" max="13582" width="11.42578125" style="314" customWidth="1"/>
    <col min="13583" max="13585" width="10.85546875" style="314" customWidth="1"/>
    <col min="13586" max="13586" width="11.42578125" style="314" customWidth="1"/>
    <col min="13587" max="13588" width="10.85546875" style="314" customWidth="1"/>
    <col min="13589" max="13589" width="14.42578125" style="314" customWidth="1"/>
    <col min="13590" max="13620" width="10.85546875" style="314" customWidth="1"/>
    <col min="13621" max="13626" width="0" style="314" hidden="1" customWidth="1"/>
    <col min="13627" max="13627" width="10.85546875" style="314" customWidth="1"/>
    <col min="13628" max="13824" width="10.28515625" style="314"/>
    <col min="13825" max="13825" width="47.42578125" style="314" customWidth="1"/>
    <col min="13826" max="13826" width="13.140625" style="314" customWidth="1"/>
    <col min="13827" max="13827" width="11.5703125" style="314" bestFit="1" customWidth="1"/>
    <col min="13828" max="13828" width="12.42578125" style="314" bestFit="1" customWidth="1"/>
    <col min="13829" max="13829" width="11.7109375" style="314" customWidth="1"/>
    <col min="13830" max="13831" width="11.5703125" style="314" bestFit="1" customWidth="1"/>
    <col min="13832" max="13837" width="10.7109375" style="314" customWidth="1"/>
    <col min="13838" max="13838" width="11.42578125" style="314" customWidth="1"/>
    <col min="13839" max="13841" width="10.85546875" style="314" customWidth="1"/>
    <col min="13842" max="13842" width="11.42578125" style="314" customWidth="1"/>
    <col min="13843" max="13844" width="10.85546875" style="314" customWidth="1"/>
    <col min="13845" max="13845" width="14.42578125" style="314" customWidth="1"/>
    <col min="13846" max="13876" width="10.85546875" style="314" customWidth="1"/>
    <col min="13877" max="13882" width="0" style="314" hidden="1" customWidth="1"/>
    <col min="13883" max="13883" width="10.85546875" style="314" customWidth="1"/>
    <col min="13884" max="14080" width="10.28515625" style="314"/>
    <col min="14081" max="14081" width="47.42578125" style="314" customWidth="1"/>
    <col min="14082" max="14082" width="13.140625" style="314" customWidth="1"/>
    <col min="14083" max="14083" width="11.5703125" style="314" bestFit="1" customWidth="1"/>
    <col min="14084" max="14084" width="12.42578125" style="314" bestFit="1" customWidth="1"/>
    <col min="14085" max="14085" width="11.7109375" style="314" customWidth="1"/>
    <col min="14086" max="14087" width="11.5703125" style="314" bestFit="1" customWidth="1"/>
    <col min="14088" max="14093" width="10.7109375" style="314" customWidth="1"/>
    <col min="14094" max="14094" width="11.42578125" style="314" customWidth="1"/>
    <col min="14095" max="14097" width="10.85546875" style="314" customWidth="1"/>
    <col min="14098" max="14098" width="11.42578125" style="314" customWidth="1"/>
    <col min="14099" max="14100" width="10.85546875" style="314" customWidth="1"/>
    <col min="14101" max="14101" width="14.42578125" style="314" customWidth="1"/>
    <col min="14102" max="14132" width="10.85546875" style="314" customWidth="1"/>
    <col min="14133" max="14138" width="0" style="314" hidden="1" customWidth="1"/>
    <col min="14139" max="14139" width="10.85546875" style="314" customWidth="1"/>
    <col min="14140" max="14336" width="10.28515625" style="314"/>
    <col min="14337" max="14337" width="47.42578125" style="314" customWidth="1"/>
    <col min="14338" max="14338" width="13.140625" style="314" customWidth="1"/>
    <col min="14339" max="14339" width="11.5703125" style="314" bestFit="1" customWidth="1"/>
    <col min="14340" max="14340" width="12.42578125" style="314" bestFit="1" customWidth="1"/>
    <col min="14341" max="14341" width="11.7109375" style="314" customWidth="1"/>
    <col min="14342" max="14343" width="11.5703125" style="314" bestFit="1" customWidth="1"/>
    <col min="14344" max="14349" width="10.7109375" style="314" customWidth="1"/>
    <col min="14350" max="14350" width="11.42578125" style="314" customWidth="1"/>
    <col min="14351" max="14353" width="10.85546875" style="314" customWidth="1"/>
    <col min="14354" max="14354" width="11.42578125" style="314" customWidth="1"/>
    <col min="14355" max="14356" width="10.85546875" style="314" customWidth="1"/>
    <col min="14357" max="14357" width="14.42578125" style="314" customWidth="1"/>
    <col min="14358" max="14388" width="10.85546875" style="314" customWidth="1"/>
    <col min="14389" max="14394" width="0" style="314" hidden="1" customWidth="1"/>
    <col min="14395" max="14395" width="10.85546875" style="314" customWidth="1"/>
    <col min="14396" max="14592" width="10.28515625" style="314"/>
    <col min="14593" max="14593" width="47.42578125" style="314" customWidth="1"/>
    <col min="14594" max="14594" width="13.140625" style="314" customWidth="1"/>
    <col min="14595" max="14595" width="11.5703125" style="314" bestFit="1" customWidth="1"/>
    <col min="14596" max="14596" width="12.42578125" style="314" bestFit="1" customWidth="1"/>
    <col min="14597" max="14597" width="11.7109375" style="314" customWidth="1"/>
    <col min="14598" max="14599" width="11.5703125" style="314" bestFit="1" customWidth="1"/>
    <col min="14600" max="14605" width="10.7109375" style="314" customWidth="1"/>
    <col min="14606" max="14606" width="11.42578125" style="314" customWidth="1"/>
    <col min="14607" max="14609" width="10.85546875" style="314" customWidth="1"/>
    <col min="14610" max="14610" width="11.42578125" style="314" customWidth="1"/>
    <col min="14611" max="14612" width="10.85546875" style="314" customWidth="1"/>
    <col min="14613" max="14613" width="14.42578125" style="314" customWidth="1"/>
    <col min="14614" max="14644" width="10.85546875" style="314" customWidth="1"/>
    <col min="14645" max="14650" width="0" style="314" hidden="1" customWidth="1"/>
    <col min="14651" max="14651" width="10.85546875" style="314" customWidth="1"/>
    <col min="14652" max="14848" width="10.28515625" style="314"/>
    <col min="14849" max="14849" width="47.42578125" style="314" customWidth="1"/>
    <col min="14850" max="14850" width="13.140625" style="314" customWidth="1"/>
    <col min="14851" max="14851" width="11.5703125" style="314" bestFit="1" customWidth="1"/>
    <col min="14852" max="14852" width="12.42578125" style="314" bestFit="1" customWidth="1"/>
    <col min="14853" max="14853" width="11.7109375" style="314" customWidth="1"/>
    <col min="14854" max="14855" width="11.5703125" style="314" bestFit="1" customWidth="1"/>
    <col min="14856" max="14861" width="10.7109375" style="314" customWidth="1"/>
    <col min="14862" max="14862" width="11.42578125" style="314" customWidth="1"/>
    <col min="14863" max="14865" width="10.85546875" style="314" customWidth="1"/>
    <col min="14866" max="14866" width="11.42578125" style="314" customWidth="1"/>
    <col min="14867" max="14868" width="10.85546875" style="314" customWidth="1"/>
    <col min="14869" max="14869" width="14.42578125" style="314" customWidth="1"/>
    <col min="14870" max="14900" width="10.85546875" style="314" customWidth="1"/>
    <col min="14901" max="14906" width="0" style="314" hidden="1" customWidth="1"/>
    <col min="14907" max="14907" width="10.85546875" style="314" customWidth="1"/>
    <col min="14908" max="15104" width="10.28515625" style="314"/>
    <col min="15105" max="15105" width="47.42578125" style="314" customWidth="1"/>
    <col min="15106" max="15106" width="13.140625" style="314" customWidth="1"/>
    <col min="15107" max="15107" width="11.5703125" style="314" bestFit="1" customWidth="1"/>
    <col min="15108" max="15108" width="12.42578125" style="314" bestFit="1" customWidth="1"/>
    <col min="15109" max="15109" width="11.7109375" style="314" customWidth="1"/>
    <col min="15110" max="15111" width="11.5703125" style="314" bestFit="1" customWidth="1"/>
    <col min="15112" max="15117" width="10.7109375" style="314" customWidth="1"/>
    <col min="15118" max="15118" width="11.42578125" style="314" customWidth="1"/>
    <col min="15119" max="15121" width="10.85546875" style="314" customWidth="1"/>
    <col min="15122" max="15122" width="11.42578125" style="314" customWidth="1"/>
    <col min="15123" max="15124" width="10.85546875" style="314" customWidth="1"/>
    <col min="15125" max="15125" width="14.42578125" style="314" customWidth="1"/>
    <col min="15126" max="15156" width="10.85546875" style="314" customWidth="1"/>
    <col min="15157" max="15162" width="0" style="314" hidden="1" customWidth="1"/>
    <col min="15163" max="15163" width="10.85546875" style="314" customWidth="1"/>
    <col min="15164" max="15360" width="10.28515625" style="314"/>
    <col min="15361" max="15361" width="47.42578125" style="314" customWidth="1"/>
    <col min="15362" max="15362" width="13.140625" style="314" customWidth="1"/>
    <col min="15363" max="15363" width="11.5703125" style="314" bestFit="1" customWidth="1"/>
    <col min="15364" max="15364" width="12.42578125" style="314" bestFit="1" customWidth="1"/>
    <col min="15365" max="15365" width="11.7109375" style="314" customWidth="1"/>
    <col min="15366" max="15367" width="11.5703125" style="314" bestFit="1" customWidth="1"/>
    <col min="15368" max="15373" width="10.7109375" style="314" customWidth="1"/>
    <col min="15374" max="15374" width="11.42578125" style="314" customWidth="1"/>
    <col min="15375" max="15377" width="10.85546875" style="314" customWidth="1"/>
    <col min="15378" max="15378" width="11.42578125" style="314" customWidth="1"/>
    <col min="15379" max="15380" width="10.85546875" style="314" customWidth="1"/>
    <col min="15381" max="15381" width="14.42578125" style="314" customWidth="1"/>
    <col min="15382" max="15412" width="10.85546875" style="314" customWidth="1"/>
    <col min="15413" max="15418" width="0" style="314" hidden="1" customWidth="1"/>
    <col min="15419" max="15419" width="10.85546875" style="314" customWidth="1"/>
    <col min="15420" max="15616" width="10.28515625" style="314"/>
    <col min="15617" max="15617" width="47.42578125" style="314" customWidth="1"/>
    <col min="15618" max="15618" width="13.140625" style="314" customWidth="1"/>
    <col min="15619" max="15619" width="11.5703125" style="314" bestFit="1" customWidth="1"/>
    <col min="15620" max="15620" width="12.42578125" style="314" bestFit="1" customWidth="1"/>
    <col min="15621" max="15621" width="11.7109375" style="314" customWidth="1"/>
    <col min="15622" max="15623" width="11.5703125" style="314" bestFit="1" customWidth="1"/>
    <col min="15624" max="15629" width="10.7109375" style="314" customWidth="1"/>
    <col min="15630" max="15630" width="11.42578125" style="314" customWidth="1"/>
    <col min="15631" max="15633" width="10.85546875" style="314" customWidth="1"/>
    <col min="15634" max="15634" width="11.42578125" style="314" customWidth="1"/>
    <col min="15635" max="15636" width="10.85546875" style="314" customWidth="1"/>
    <col min="15637" max="15637" width="14.42578125" style="314" customWidth="1"/>
    <col min="15638" max="15668" width="10.85546875" style="314" customWidth="1"/>
    <col min="15669" max="15674" width="0" style="314" hidden="1" customWidth="1"/>
    <col min="15675" max="15675" width="10.85546875" style="314" customWidth="1"/>
    <col min="15676" max="15872" width="10.28515625" style="314"/>
    <col min="15873" max="15873" width="47.42578125" style="314" customWidth="1"/>
    <col min="15874" max="15874" width="13.140625" style="314" customWidth="1"/>
    <col min="15875" max="15875" width="11.5703125" style="314" bestFit="1" customWidth="1"/>
    <col min="15876" max="15876" width="12.42578125" style="314" bestFit="1" customWidth="1"/>
    <col min="15877" max="15877" width="11.7109375" style="314" customWidth="1"/>
    <col min="15878" max="15879" width="11.5703125" style="314" bestFit="1" customWidth="1"/>
    <col min="15880" max="15885" width="10.7109375" style="314" customWidth="1"/>
    <col min="15886" max="15886" width="11.42578125" style="314" customWidth="1"/>
    <col min="15887" max="15889" width="10.85546875" style="314" customWidth="1"/>
    <col min="15890" max="15890" width="11.42578125" style="314" customWidth="1"/>
    <col min="15891" max="15892" width="10.85546875" style="314" customWidth="1"/>
    <col min="15893" max="15893" width="14.42578125" style="314" customWidth="1"/>
    <col min="15894" max="15924" width="10.85546875" style="314" customWidth="1"/>
    <col min="15925" max="15930" width="0" style="314" hidden="1" customWidth="1"/>
    <col min="15931" max="15931" width="10.85546875" style="314" customWidth="1"/>
    <col min="15932" max="16128" width="10.28515625" style="314"/>
    <col min="16129" max="16129" width="47.42578125" style="314" customWidth="1"/>
    <col min="16130" max="16130" width="13.140625" style="314" customWidth="1"/>
    <col min="16131" max="16131" width="11.5703125" style="314" bestFit="1" customWidth="1"/>
    <col min="16132" max="16132" width="12.42578125" style="314" bestFit="1" customWidth="1"/>
    <col min="16133" max="16133" width="11.7109375" style="314" customWidth="1"/>
    <col min="16134" max="16135" width="11.5703125" style="314" bestFit="1" customWidth="1"/>
    <col min="16136" max="16141" width="10.7109375" style="314" customWidth="1"/>
    <col min="16142" max="16142" width="11.42578125" style="314" customWidth="1"/>
    <col min="16143" max="16145" width="10.85546875" style="314" customWidth="1"/>
    <col min="16146" max="16146" width="11.42578125" style="314" customWidth="1"/>
    <col min="16147" max="16148" width="10.85546875" style="314" customWidth="1"/>
    <col min="16149" max="16149" width="14.42578125" style="314" customWidth="1"/>
    <col min="16150" max="16180" width="10.85546875" style="314" customWidth="1"/>
    <col min="16181" max="16186" width="0" style="314" hidden="1" customWidth="1"/>
    <col min="16187" max="16187" width="10.85546875" style="314" customWidth="1"/>
    <col min="16188" max="16384" width="10.28515625" style="314"/>
  </cols>
  <sheetData>
    <row r="1" spans="1:58" s="263" customFormat="1" ht="12.75" customHeight="1" x14ac:dyDescent="0.15">
      <c r="A1" s="382" t="s">
        <v>0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58" s="263" customFormat="1" ht="12.75" customHeight="1" x14ac:dyDescent="0.15">
      <c r="A2" s="382" t="str">
        <f>CONCATENATE("COMUNA: ",[2]NOMBRE!B2," - ","( ",[2]NOMBRE!C2,[2]NOMBRE!D2,[2]NOMBRE!E2,[2]NOMBRE!F2,[2]NOMBRE!G2," )")</f>
        <v>COMUNA: LINARES - ( 07401 )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58" s="263" customFormat="1" ht="12.75" customHeight="1" x14ac:dyDescent="0.2">
      <c r="A3" s="382" t="str">
        <f>CONCATENATE("ESTABLECIMIENTO: ",[2]NOMBRE!B3," - ","( ",[2]NOMBRE!C3,[2]NOMBRE!D3,[2]NOMBRE!E3,[2]NOMBRE!F3,[2]NOMBRE!G3," )")</f>
        <v>ESTABLECIMIENTO: HOSPITAL DE LINARES  - ( 16108 )</v>
      </c>
      <c r="B3" s="262"/>
      <c r="C3" s="262"/>
      <c r="D3" s="264"/>
      <c r="E3" s="262"/>
      <c r="F3" s="262"/>
      <c r="G3" s="262"/>
      <c r="H3" s="262"/>
      <c r="I3" s="262"/>
      <c r="J3" s="262"/>
      <c r="K3" s="262"/>
    </row>
    <row r="4" spans="1:58" s="263" customFormat="1" ht="12.75" customHeight="1" x14ac:dyDescent="0.15">
      <c r="A4" s="382" t="str">
        <f>CONCATENATE("MES: ",[2]NOMBRE!B6," - ","( ",[2]NOMBRE!C6,[2]NOMBRE!D6," )")</f>
        <v>MES: MARZO - ( 03 )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</row>
    <row r="5" spans="1:58" s="263" customFormat="1" ht="12.75" customHeight="1" x14ac:dyDescent="0.15">
      <c r="A5" s="261" t="str">
        <f>CONCATENATE("AÑO: ",[2]NOMBRE!B7)</f>
        <v>AÑO: 2013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</row>
    <row r="6" spans="1:58" s="270" customFormat="1" ht="39.950000000000003" customHeight="1" x14ac:dyDescent="0.1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385"/>
      <c r="AV6" s="263"/>
      <c r="AW6" s="263"/>
    </row>
    <row r="7" spans="1:58" s="270" customFormat="1" ht="30" customHeight="1" x14ac:dyDescent="0.2">
      <c r="A7" s="265" t="s">
        <v>2</v>
      </c>
      <c r="B7" s="265"/>
      <c r="C7" s="265"/>
      <c r="D7" s="265"/>
      <c r="E7" s="265"/>
      <c r="F7" s="265"/>
      <c r="G7" s="265"/>
      <c r="H7" s="265"/>
      <c r="I7" s="265"/>
      <c r="J7" s="386"/>
      <c r="K7" s="265"/>
      <c r="L7" s="265"/>
      <c r="M7" s="265"/>
      <c r="N7" s="317"/>
      <c r="AV7" s="263"/>
      <c r="AW7" s="263"/>
    </row>
    <row r="8" spans="1:58" s="280" customFormat="1" ht="12.75" customHeight="1" x14ac:dyDescent="0.1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AT8" s="275"/>
      <c r="AU8" s="275"/>
    </row>
    <row r="9" spans="1:58" s="280" customFormat="1" ht="21" x14ac:dyDescent="0.15">
      <c r="A9" s="396"/>
      <c r="B9" s="398"/>
      <c r="C9" s="281" t="s">
        <v>8</v>
      </c>
      <c r="D9" s="266" t="s">
        <v>9</v>
      </c>
      <c r="E9" s="266" t="s">
        <v>10</v>
      </c>
      <c r="F9" s="266" t="s">
        <v>11</v>
      </c>
      <c r="G9" s="266" t="s">
        <v>12</v>
      </c>
      <c r="H9" s="266" t="s">
        <v>13</v>
      </c>
      <c r="I9" s="266" t="s">
        <v>14</v>
      </c>
      <c r="J9" s="267" t="s">
        <v>15</v>
      </c>
      <c r="K9" s="268" t="s">
        <v>16</v>
      </c>
      <c r="L9" s="267" t="s">
        <v>17</v>
      </c>
      <c r="M9" s="394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AT9" s="275"/>
      <c r="AU9" s="275"/>
    </row>
    <row r="10" spans="1:58" s="280" customFormat="1" ht="15.95" customHeight="1" x14ac:dyDescent="0.15">
      <c r="A10" s="282" t="s">
        <v>18</v>
      </c>
      <c r="B10" s="345">
        <f>SUM(C10:J10)</f>
        <v>584</v>
      </c>
      <c r="C10" s="377">
        <f>SUM(C11:C21)</f>
        <v>9</v>
      </c>
      <c r="D10" s="378">
        <f t="shared" ref="D10:L10" si="0">SUM(D11:D21)</f>
        <v>27</v>
      </c>
      <c r="E10" s="378">
        <f t="shared" si="0"/>
        <v>8</v>
      </c>
      <c r="F10" s="378">
        <f t="shared" si="0"/>
        <v>16</v>
      </c>
      <c r="G10" s="378">
        <f t="shared" si="0"/>
        <v>11</v>
      </c>
      <c r="H10" s="378">
        <f t="shared" si="0"/>
        <v>27</v>
      </c>
      <c r="I10" s="378">
        <f t="shared" si="0"/>
        <v>267</v>
      </c>
      <c r="J10" s="379">
        <f t="shared" si="0"/>
        <v>219</v>
      </c>
      <c r="K10" s="377">
        <f t="shared" si="0"/>
        <v>239</v>
      </c>
      <c r="L10" s="380">
        <f t="shared" si="0"/>
        <v>345</v>
      </c>
      <c r="M10" s="336">
        <f>SUM(M11:M21)</f>
        <v>584</v>
      </c>
      <c r="N10" s="383" t="str">
        <f t="shared" ref="N10:N21" si="1">$BA10&amp;" "&amp;$BB10&amp;""&amp;$BC10&amp;""</f>
        <v xml:space="preserve"> </v>
      </c>
      <c r="O10" s="278"/>
      <c r="P10" s="278"/>
      <c r="Q10" s="271"/>
      <c r="R10" s="271"/>
      <c r="S10" s="271"/>
      <c r="T10" s="271"/>
      <c r="U10" s="271"/>
      <c r="V10" s="271"/>
      <c r="W10" s="271"/>
      <c r="AC10" s="275"/>
      <c r="AT10" s="275"/>
      <c r="AU10" s="275"/>
      <c r="BA10" s="318" t="str">
        <f>IF($B10&lt;&gt;($K10+$L10)," El número consultas según sexo NO puede ser diferente al Total.","")</f>
        <v/>
      </c>
      <c r="BB10" s="283" t="str">
        <f>IF($B10=0,"",IF($M10="",IF($B10="",""," No olvide escribir la columna Beneficiarios."),""))</f>
        <v/>
      </c>
      <c r="BC10" s="283" t="str">
        <f>IF($B10&lt;$M10," El número de Beneficiarios NO puede ser mayor que el Total.","")</f>
        <v/>
      </c>
      <c r="BD10" s="387">
        <f>IF($B10&lt;&gt;($K10+$L10),1,0)</f>
        <v>0</v>
      </c>
      <c r="BE10" s="387">
        <f>IF($B10&lt;$M10,1,0)</f>
        <v>0</v>
      </c>
      <c r="BF10" s="387">
        <f>IF($B10=0,"",IF($M10="",IF($B10="","",1),0))</f>
        <v>0</v>
      </c>
    </row>
    <row r="11" spans="1:58" s="280" customFormat="1" ht="15.95" customHeight="1" x14ac:dyDescent="0.15">
      <c r="A11" s="284" t="s">
        <v>19</v>
      </c>
      <c r="B11" s="364">
        <f>SUM(C11:J11)</f>
        <v>0</v>
      </c>
      <c r="C11" s="351"/>
      <c r="D11" s="352"/>
      <c r="E11" s="352"/>
      <c r="F11" s="352"/>
      <c r="G11" s="352"/>
      <c r="H11" s="352"/>
      <c r="I11" s="352"/>
      <c r="J11" s="358"/>
      <c r="K11" s="351"/>
      <c r="L11" s="358"/>
      <c r="M11" s="365"/>
      <c r="N11" s="383" t="str">
        <f t="shared" si="1"/>
        <v xml:space="preserve"> </v>
      </c>
      <c r="O11" s="278"/>
      <c r="P11" s="278"/>
      <c r="Q11" s="271"/>
      <c r="R11" s="271"/>
      <c r="S11" s="271"/>
      <c r="T11" s="271"/>
      <c r="U11" s="271"/>
      <c r="V11" s="271"/>
      <c r="W11" s="271"/>
      <c r="AT11" s="275"/>
      <c r="AU11" s="275"/>
      <c r="BA11" s="318" t="str">
        <f t="shared" ref="BA11:BA21" si="2">IF($B11&lt;&gt;($K11+$L11)," El número consultas según sexo NO puede ser diferente al Total.","")</f>
        <v/>
      </c>
      <c r="BB11" s="283" t="str">
        <f t="shared" ref="BB11:BB21" si="3">IF($B11=0,"",IF($M11="",IF($B11="",""," No olvide escribir la columna Beneficiarios."),""))</f>
        <v/>
      </c>
      <c r="BC11" s="283" t="str">
        <f t="shared" ref="BC11:BC21" si="4">IF($B11&lt;$M11," El número de Beneficiarios NO puede ser mayor que el Total.","")</f>
        <v/>
      </c>
      <c r="BD11" s="387">
        <f t="shared" ref="BD11:BD21" si="5">IF($B11&lt;&gt;($K11+$L11),1,0)</f>
        <v>0</v>
      </c>
      <c r="BE11" s="387">
        <f t="shared" ref="BE11:BE21" si="6">IF($B11&lt;$M11,1,0)</f>
        <v>0</v>
      </c>
      <c r="BF11" s="387" t="str">
        <f t="shared" ref="BF11:BF21" si="7">IF($B11=0,"",IF($M11="",IF($B11="","",1),0))</f>
        <v/>
      </c>
    </row>
    <row r="12" spans="1:58" s="280" customFormat="1" ht="15.95" customHeight="1" x14ac:dyDescent="0.15">
      <c r="A12" s="285" t="s">
        <v>20</v>
      </c>
      <c r="B12" s="336">
        <f t="shared" ref="B12:B21" si="8">SUM(C12:J12)</f>
        <v>0</v>
      </c>
      <c r="C12" s="337"/>
      <c r="D12" s="338"/>
      <c r="E12" s="338"/>
      <c r="F12" s="338"/>
      <c r="G12" s="338"/>
      <c r="H12" s="338"/>
      <c r="I12" s="338"/>
      <c r="J12" s="334"/>
      <c r="K12" s="337"/>
      <c r="L12" s="334"/>
      <c r="M12" s="366"/>
      <c r="N12" s="383" t="str">
        <f t="shared" si="1"/>
        <v xml:space="preserve"> </v>
      </c>
      <c r="O12" s="278"/>
      <c r="P12" s="278"/>
      <c r="Q12" s="271"/>
      <c r="R12" s="271"/>
      <c r="S12" s="271"/>
      <c r="T12" s="271"/>
      <c r="U12" s="271"/>
      <c r="V12" s="271"/>
      <c r="W12" s="271"/>
      <c r="AT12" s="275"/>
      <c r="AU12" s="275"/>
      <c r="BA12" s="318" t="str">
        <f t="shared" si="2"/>
        <v/>
      </c>
      <c r="BB12" s="283" t="str">
        <f t="shared" si="3"/>
        <v/>
      </c>
      <c r="BC12" s="283" t="str">
        <f t="shared" si="4"/>
        <v/>
      </c>
      <c r="BD12" s="387">
        <f t="shared" si="5"/>
        <v>0</v>
      </c>
      <c r="BE12" s="387">
        <f t="shared" si="6"/>
        <v>0</v>
      </c>
      <c r="BF12" s="387" t="str">
        <f t="shared" si="7"/>
        <v/>
      </c>
    </row>
    <row r="13" spans="1:58" s="280" customFormat="1" ht="15.95" customHeight="1" x14ac:dyDescent="0.15">
      <c r="A13" s="286" t="s">
        <v>21</v>
      </c>
      <c r="B13" s="336">
        <f t="shared" si="8"/>
        <v>0</v>
      </c>
      <c r="C13" s="337"/>
      <c r="D13" s="338"/>
      <c r="E13" s="338"/>
      <c r="F13" s="338"/>
      <c r="G13" s="338"/>
      <c r="H13" s="338"/>
      <c r="I13" s="338"/>
      <c r="J13" s="334"/>
      <c r="K13" s="337"/>
      <c r="L13" s="334"/>
      <c r="M13" s="366"/>
      <c r="N13" s="383" t="str">
        <f t="shared" si="1"/>
        <v xml:space="preserve"> </v>
      </c>
      <c r="O13" s="278"/>
      <c r="P13" s="278"/>
      <c r="Q13" s="271"/>
      <c r="R13" s="271"/>
      <c r="S13" s="271"/>
      <c r="T13" s="271"/>
      <c r="U13" s="271"/>
      <c r="V13" s="271"/>
      <c r="W13" s="271"/>
      <c r="AT13" s="275"/>
      <c r="AU13" s="275"/>
      <c r="BA13" s="318" t="str">
        <f t="shared" si="2"/>
        <v/>
      </c>
      <c r="BB13" s="283" t="str">
        <f t="shared" si="3"/>
        <v/>
      </c>
      <c r="BC13" s="283" t="str">
        <f t="shared" si="4"/>
        <v/>
      </c>
      <c r="BD13" s="387">
        <f t="shared" si="5"/>
        <v>0</v>
      </c>
      <c r="BE13" s="387">
        <f t="shared" si="6"/>
        <v>0</v>
      </c>
      <c r="BF13" s="387" t="str">
        <f t="shared" si="7"/>
        <v/>
      </c>
    </row>
    <row r="14" spans="1:58" s="280" customFormat="1" ht="15.95" customHeight="1" x14ac:dyDescent="0.15">
      <c r="A14" s="287" t="s">
        <v>22</v>
      </c>
      <c r="B14" s="362">
        <f t="shared" si="8"/>
        <v>0</v>
      </c>
      <c r="C14" s="359"/>
      <c r="D14" s="360"/>
      <c r="E14" s="360"/>
      <c r="F14" s="360"/>
      <c r="G14" s="360"/>
      <c r="H14" s="360"/>
      <c r="I14" s="360"/>
      <c r="J14" s="361"/>
      <c r="K14" s="359"/>
      <c r="L14" s="361"/>
      <c r="M14" s="375"/>
      <c r="N14" s="383" t="str">
        <f t="shared" si="1"/>
        <v xml:space="preserve"> </v>
      </c>
      <c r="O14" s="278"/>
      <c r="P14" s="278"/>
      <c r="Q14" s="271"/>
      <c r="R14" s="271"/>
      <c r="S14" s="271"/>
      <c r="T14" s="271"/>
      <c r="U14" s="271"/>
      <c r="V14" s="271"/>
      <c r="W14" s="271"/>
      <c r="AT14" s="275"/>
      <c r="AU14" s="275"/>
      <c r="BA14" s="318" t="str">
        <f t="shared" si="2"/>
        <v/>
      </c>
      <c r="BB14" s="283" t="str">
        <f t="shared" si="3"/>
        <v/>
      </c>
      <c r="BC14" s="283" t="str">
        <f t="shared" si="4"/>
        <v/>
      </c>
      <c r="BD14" s="387">
        <f t="shared" si="5"/>
        <v>0</v>
      </c>
      <c r="BE14" s="387">
        <f t="shared" si="6"/>
        <v>0</v>
      </c>
      <c r="BF14" s="387" t="str">
        <f t="shared" si="7"/>
        <v/>
      </c>
    </row>
    <row r="15" spans="1:58" s="280" customFormat="1" ht="15.95" customHeight="1" x14ac:dyDescent="0.15">
      <c r="A15" s="272" t="s">
        <v>23</v>
      </c>
      <c r="B15" s="336">
        <f t="shared" si="8"/>
        <v>0</v>
      </c>
      <c r="C15" s="337"/>
      <c r="D15" s="338"/>
      <c r="E15" s="338"/>
      <c r="F15" s="338"/>
      <c r="G15" s="338"/>
      <c r="H15" s="338"/>
      <c r="I15" s="338"/>
      <c r="J15" s="334"/>
      <c r="K15" s="337"/>
      <c r="L15" s="334"/>
      <c r="M15" s="366"/>
      <c r="N15" s="383" t="str">
        <f t="shared" si="1"/>
        <v xml:space="preserve"> </v>
      </c>
      <c r="O15" s="278"/>
      <c r="P15" s="278"/>
      <c r="Q15" s="271"/>
      <c r="R15" s="271"/>
      <c r="S15" s="271"/>
      <c r="T15" s="271"/>
      <c r="U15" s="271"/>
      <c r="V15" s="271"/>
      <c r="W15" s="271"/>
      <c r="AT15" s="275"/>
      <c r="AU15" s="275"/>
      <c r="BA15" s="318" t="str">
        <f t="shared" si="2"/>
        <v/>
      </c>
      <c r="BB15" s="283" t="str">
        <f t="shared" si="3"/>
        <v/>
      </c>
      <c r="BC15" s="283" t="str">
        <f t="shared" si="4"/>
        <v/>
      </c>
      <c r="BD15" s="387">
        <f t="shared" si="5"/>
        <v>0</v>
      </c>
      <c r="BE15" s="387">
        <f t="shared" si="6"/>
        <v>0</v>
      </c>
      <c r="BF15" s="387" t="str">
        <f t="shared" si="7"/>
        <v/>
      </c>
    </row>
    <row r="16" spans="1:58" s="280" customFormat="1" ht="15.95" customHeight="1" x14ac:dyDescent="0.15">
      <c r="A16" s="319" t="s">
        <v>24</v>
      </c>
      <c r="B16" s="336">
        <f t="shared" si="8"/>
        <v>0</v>
      </c>
      <c r="C16" s="337"/>
      <c r="D16" s="338"/>
      <c r="E16" s="338"/>
      <c r="F16" s="338"/>
      <c r="G16" s="338"/>
      <c r="H16" s="338"/>
      <c r="I16" s="338"/>
      <c r="J16" s="334"/>
      <c r="K16" s="337"/>
      <c r="L16" s="334"/>
      <c r="M16" s="366"/>
      <c r="N16" s="383" t="str">
        <f t="shared" si="1"/>
        <v xml:space="preserve"> </v>
      </c>
      <c r="O16" s="278"/>
      <c r="P16" s="278"/>
      <c r="Q16" s="271"/>
      <c r="R16" s="271"/>
      <c r="S16" s="271"/>
      <c r="T16" s="271"/>
      <c r="U16" s="271"/>
      <c r="V16" s="271"/>
      <c r="W16" s="271"/>
      <c r="AT16" s="275"/>
      <c r="AU16" s="275"/>
      <c r="BA16" s="318" t="str">
        <f t="shared" si="2"/>
        <v/>
      </c>
      <c r="BB16" s="283" t="str">
        <f t="shared" si="3"/>
        <v/>
      </c>
      <c r="BC16" s="283" t="str">
        <f t="shared" si="4"/>
        <v/>
      </c>
      <c r="BD16" s="387">
        <f t="shared" si="5"/>
        <v>0</v>
      </c>
      <c r="BE16" s="387">
        <f t="shared" si="6"/>
        <v>0</v>
      </c>
      <c r="BF16" s="387" t="str">
        <f t="shared" si="7"/>
        <v/>
      </c>
    </row>
    <row r="17" spans="1:58" s="280" customFormat="1" ht="15.95" customHeight="1" x14ac:dyDescent="0.15">
      <c r="A17" s="288" t="s">
        <v>25</v>
      </c>
      <c r="B17" s="363">
        <f t="shared" si="8"/>
        <v>0</v>
      </c>
      <c r="C17" s="353"/>
      <c r="D17" s="372"/>
      <c r="E17" s="372"/>
      <c r="F17" s="356"/>
      <c r="G17" s="356"/>
      <c r="H17" s="356"/>
      <c r="I17" s="356"/>
      <c r="J17" s="350"/>
      <c r="K17" s="349"/>
      <c r="L17" s="335"/>
      <c r="M17" s="376"/>
      <c r="N17" s="383" t="str">
        <f t="shared" si="1"/>
        <v xml:space="preserve"> </v>
      </c>
      <c r="O17" s="278"/>
      <c r="P17" s="278"/>
      <c r="Q17" s="271"/>
      <c r="R17" s="271"/>
      <c r="S17" s="271"/>
      <c r="T17" s="271"/>
      <c r="U17" s="271"/>
      <c r="V17" s="271"/>
      <c r="W17" s="271"/>
      <c r="AT17" s="275"/>
      <c r="AU17" s="275"/>
      <c r="BA17" s="318" t="str">
        <f t="shared" si="2"/>
        <v/>
      </c>
      <c r="BB17" s="283" t="str">
        <f t="shared" si="3"/>
        <v/>
      </c>
      <c r="BC17" s="283" t="str">
        <f t="shared" si="4"/>
        <v/>
      </c>
      <c r="BD17" s="387">
        <f t="shared" si="5"/>
        <v>0</v>
      </c>
      <c r="BE17" s="387">
        <f t="shared" si="6"/>
        <v>0</v>
      </c>
      <c r="BF17" s="387" t="str">
        <f t="shared" si="7"/>
        <v/>
      </c>
    </row>
    <row r="18" spans="1:58" s="280" customFormat="1" ht="15.95" customHeight="1" x14ac:dyDescent="0.15">
      <c r="A18" s="288" t="s">
        <v>26</v>
      </c>
      <c r="B18" s="336">
        <f t="shared" si="8"/>
        <v>0</v>
      </c>
      <c r="C18" s="337"/>
      <c r="D18" s="338"/>
      <c r="E18" s="338"/>
      <c r="F18" s="356"/>
      <c r="G18" s="356"/>
      <c r="H18" s="356"/>
      <c r="I18" s="356"/>
      <c r="J18" s="335"/>
      <c r="K18" s="372"/>
      <c r="L18" s="335"/>
      <c r="M18" s="376"/>
      <c r="N18" s="383" t="str">
        <f t="shared" si="1"/>
        <v xml:space="preserve"> </v>
      </c>
      <c r="O18" s="270"/>
      <c r="P18" s="270"/>
      <c r="Q18" s="270"/>
      <c r="R18" s="270"/>
      <c r="S18" s="270"/>
      <c r="T18" s="270"/>
      <c r="U18" s="270"/>
      <c r="V18" s="270"/>
      <c r="W18" s="270"/>
      <c r="AT18" s="275"/>
      <c r="AU18" s="275"/>
      <c r="BA18" s="318" t="str">
        <f t="shared" si="2"/>
        <v/>
      </c>
      <c r="BB18" s="283" t="str">
        <f t="shared" si="3"/>
        <v/>
      </c>
      <c r="BC18" s="283" t="str">
        <f t="shared" si="4"/>
        <v/>
      </c>
      <c r="BD18" s="387">
        <f t="shared" si="5"/>
        <v>0</v>
      </c>
      <c r="BE18" s="387">
        <f t="shared" si="6"/>
        <v>0</v>
      </c>
      <c r="BF18" s="387" t="str">
        <f t="shared" si="7"/>
        <v/>
      </c>
    </row>
    <row r="19" spans="1:58" s="280" customFormat="1" ht="15.95" customHeight="1" x14ac:dyDescent="0.15">
      <c r="A19" s="288" t="s">
        <v>27</v>
      </c>
      <c r="B19" s="363">
        <f t="shared" si="8"/>
        <v>0</v>
      </c>
      <c r="C19" s="355"/>
      <c r="D19" s="356"/>
      <c r="E19" s="356"/>
      <c r="F19" s="356"/>
      <c r="G19" s="356"/>
      <c r="H19" s="356"/>
      <c r="I19" s="356"/>
      <c r="J19" s="335"/>
      <c r="K19" s="337"/>
      <c r="L19" s="335"/>
      <c r="M19" s="376"/>
      <c r="N19" s="383" t="str">
        <f>$BA19&amp;" "&amp;$BB19&amp;""&amp;$BC19&amp;""</f>
        <v xml:space="preserve"> </v>
      </c>
      <c r="O19" s="270"/>
      <c r="P19" s="270"/>
      <c r="Q19" s="270"/>
      <c r="R19" s="270"/>
      <c r="S19" s="270"/>
      <c r="T19" s="270"/>
      <c r="U19" s="270"/>
      <c r="V19" s="270"/>
      <c r="W19" s="270"/>
      <c r="AT19" s="275"/>
      <c r="AU19" s="275"/>
      <c r="BA19" s="318" t="str">
        <f t="shared" si="2"/>
        <v/>
      </c>
      <c r="BB19" s="283" t="str">
        <f t="shared" si="3"/>
        <v/>
      </c>
      <c r="BC19" s="283" t="str">
        <f t="shared" si="4"/>
        <v/>
      </c>
      <c r="BD19" s="387">
        <f t="shared" si="5"/>
        <v>0</v>
      </c>
      <c r="BE19" s="387">
        <f t="shared" si="6"/>
        <v>0</v>
      </c>
      <c r="BF19" s="387" t="str">
        <f t="shared" si="7"/>
        <v/>
      </c>
    </row>
    <row r="20" spans="1:58" s="280" customFormat="1" ht="15.95" customHeight="1" x14ac:dyDescent="0.15">
      <c r="A20" s="288" t="s">
        <v>28</v>
      </c>
      <c r="B20" s="363">
        <f t="shared" si="8"/>
        <v>0</v>
      </c>
      <c r="C20" s="355"/>
      <c r="D20" s="356"/>
      <c r="E20" s="356"/>
      <c r="F20" s="356"/>
      <c r="G20" s="356"/>
      <c r="H20" s="356"/>
      <c r="I20" s="356"/>
      <c r="J20" s="335"/>
      <c r="K20" s="337"/>
      <c r="L20" s="335"/>
      <c r="M20" s="376"/>
      <c r="N20" s="383" t="str">
        <f>$BA20&amp;" "&amp;$BB20&amp;""&amp;$BC20&amp;""</f>
        <v xml:space="preserve"> </v>
      </c>
      <c r="O20" s="270"/>
      <c r="P20" s="270"/>
      <c r="Q20" s="270"/>
      <c r="R20" s="270"/>
      <c r="S20" s="270"/>
      <c r="T20" s="270"/>
      <c r="U20" s="270"/>
      <c r="V20" s="270"/>
      <c r="W20" s="270"/>
      <c r="AT20" s="275"/>
      <c r="AU20" s="275"/>
      <c r="BA20" s="318" t="str">
        <f t="shared" si="2"/>
        <v/>
      </c>
      <c r="BB20" s="283" t="str">
        <f t="shared" si="3"/>
        <v/>
      </c>
      <c r="BC20" s="283" t="str">
        <f t="shared" si="4"/>
        <v/>
      </c>
      <c r="BD20" s="387">
        <f t="shared" si="5"/>
        <v>0</v>
      </c>
      <c r="BE20" s="387">
        <f t="shared" si="6"/>
        <v>0</v>
      </c>
      <c r="BF20" s="387" t="str">
        <f t="shared" si="7"/>
        <v/>
      </c>
    </row>
    <row r="21" spans="1:58" s="280" customFormat="1" ht="15.95" customHeight="1" x14ac:dyDescent="0.15">
      <c r="A21" s="289" t="s">
        <v>29</v>
      </c>
      <c r="B21" s="340">
        <f t="shared" si="8"/>
        <v>584</v>
      </c>
      <c r="C21" s="341">
        <v>9</v>
      </c>
      <c r="D21" s="342">
        <v>27</v>
      </c>
      <c r="E21" s="342">
        <v>8</v>
      </c>
      <c r="F21" s="342">
        <v>16</v>
      </c>
      <c r="G21" s="342">
        <v>11</v>
      </c>
      <c r="H21" s="342">
        <v>27</v>
      </c>
      <c r="I21" s="342">
        <v>267</v>
      </c>
      <c r="J21" s="344">
        <v>219</v>
      </c>
      <c r="K21" s="341">
        <v>239</v>
      </c>
      <c r="L21" s="344">
        <v>345</v>
      </c>
      <c r="M21" s="367">
        <v>584</v>
      </c>
      <c r="N21" s="383" t="str">
        <f t="shared" si="1"/>
        <v xml:space="preserve"> </v>
      </c>
      <c r="O21" s="270"/>
      <c r="P21" s="270"/>
      <c r="Q21" s="270"/>
      <c r="R21" s="270"/>
      <c r="S21" s="270"/>
      <c r="T21" s="270"/>
      <c r="U21" s="270"/>
      <c r="V21" s="270"/>
      <c r="W21" s="270"/>
      <c r="AT21" s="275"/>
      <c r="AU21" s="275"/>
      <c r="BA21" s="318" t="str">
        <f t="shared" si="2"/>
        <v/>
      </c>
      <c r="BB21" s="283" t="str">
        <f t="shared" si="3"/>
        <v/>
      </c>
      <c r="BC21" s="283" t="str">
        <f t="shared" si="4"/>
        <v/>
      </c>
      <c r="BD21" s="387">
        <f t="shared" si="5"/>
        <v>0</v>
      </c>
      <c r="BE21" s="387">
        <f t="shared" si="6"/>
        <v>0</v>
      </c>
      <c r="BF21" s="387">
        <f t="shared" si="7"/>
        <v>0</v>
      </c>
    </row>
    <row r="22" spans="1:58" s="270" customFormat="1" ht="30" customHeight="1" x14ac:dyDescent="0.2">
      <c r="A22" s="265" t="s">
        <v>30</v>
      </c>
      <c r="B22" s="265"/>
      <c r="C22" s="265"/>
      <c r="D22" s="265"/>
      <c r="E22" s="265"/>
      <c r="F22" s="265"/>
      <c r="G22" s="265"/>
      <c r="H22" s="265"/>
      <c r="I22" s="265"/>
      <c r="J22" s="386"/>
      <c r="K22" s="265"/>
      <c r="L22" s="265"/>
      <c r="M22" s="265"/>
      <c r="N22" s="263"/>
      <c r="AV22" s="263"/>
      <c r="AW22" s="263"/>
    </row>
    <row r="23" spans="1:58" s="280" customFormat="1" x14ac:dyDescent="0.1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384"/>
      <c r="O23" s="384"/>
      <c r="P23" s="278"/>
      <c r="Q23" s="278"/>
      <c r="R23" s="278"/>
      <c r="S23" s="271"/>
      <c r="T23" s="271"/>
      <c r="U23" s="271"/>
      <c r="V23" s="271"/>
      <c r="W23" s="271"/>
      <c r="X23" s="271"/>
      <c r="Y23" s="271"/>
      <c r="Z23" s="275"/>
      <c r="AA23" s="279"/>
      <c r="AB23" s="279"/>
      <c r="AC23" s="275"/>
      <c r="AD23" s="275"/>
      <c r="AV23" s="275"/>
      <c r="AW23" s="275"/>
    </row>
    <row r="24" spans="1:58" s="280" customFormat="1" ht="21" x14ac:dyDescent="0.15">
      <c r="A24" s="396"/>
      <c r="B24" s="398"/>
      <c r="C24" s="281" t="s">
        <v>8</v>
      </c>
      <c r="D24" s="266" t="s">
        <v>9</v>
      </c>
      <c r="E24" s="266" t="s">
        <v>10</v>
      </c>
      <c r="F24" s="266" t="s">
        <v>11</v>
      </c>
      <c r="G24" s="266" t="s">
        <v>12</v>
      </c>
      <c r="H24" s="266" t="s">
        <v>13</v>
      </c>
      <c r="I24" s="266" t="s">
        <v>14</v>
      </c>
      <c r="J24" s="267" t="s">
        <v>15</v>
      </c>
      <c r="K24" s="268" t="s">
        <v>16</v>
      </c>
      <c r="L24" s="267" t="s">
        <v>17</v>
      </c>
      <c r="M24" s="394"/>
      <c r="N24" s="384"/>
      <c r="O24" s="384"/>
      <c r="P24" s="278"/>
      <c r="Q24" s="278"/>
      <c r="R24" s="278"/>
      <c r="S24" s="271"/>
      <c r="T24" s="271"/>
      <c r="U24" s="271"/>
      <c r="V24" s="271"/>
      <c r="W24" s="271"/>
      <c r="X24" s="271"/>
      <c r="Y24" s="271"/>
      <c r="Z24" s="275"/>
      <c r="AA24" s="279"/>
      <c r="AB24" s="279"/>
      <c r="AC24" s="275"/>
      <c r="AD24" s="275"/>
      <c r="AV24" s="275"/>
      <c r="AW24" s="275"/>
    </row>
    <row r="25" spans="1:58" s="280" customFormat="1" ht="15.95" customHeight="1" x14ac:dyDescent="0.15">
      <c r="A25" s="321" t="s">
        <v>32</v>
      </c>
      <c r="B25" s="364">
        <f>SUM(C25:J25)</f>
        <v>0</v>
      </c>
      <c r="C25" s="351"/>
      <c r="D25" s="352"/>
      <c r="E25" s="352"/>
      <c r="F25" s="352"/>
      <c r="G25" s="352"/>
      <c r="H25" s="352"/>
      <c r="I25" s="352"/>
      <c r="J25" s="358"/>
      <c r="K25" s="351"/>
      <c r="L25" s="358"/>
      <c r="M25" s="369"/>
      <c r="N25" s="383" t="str">
        <f t="shared" ref="N25:N37" si="9">$BA25&amp;" "&amp;$BB25&amp;""&amp;$BC25</f>
        <v xml:space="preserve"> </v>
      </c>
      <c r="O25" s="384"/>
      <c r="P25" s="278"/>
      <c r="Q25" s="278"/>
      <c r="R25" s="278"/>
      <c r="S25" s="271"/>
      <c r="T25" s="271"/>
      <c r="U25" s="271"/>
      <c r="V25" s="271"/>
      <c r="W25" s="271"/>
      <c r="AC25" s="275"/>
      <c r="AD25" s="275"/>
      <c r="AV25" s="275"/>
      <c r="AW25" s="275"/>
      <c r="BA25" s="318" t="str">
        <f>IF($B25&lt;&gt;($K25+$L25)," El número consultas según sexo NO puede ser diferente al Total.","")</f>
        <v/>
      </c>
      <c r="BB25" s="283" t="str">
        <f>IF($B25=0,"",IF($M25="",IF($B25="",""," No olvide escribir la columna Beneficiarios."),""))</f>
        <v/>
      </c>
      <c r="BC25" s="283" t="str">
        <f>IF($B25&lt;$M25," El número de Beneficiarios NO puede ser mayor que el Total.","")</f>
        <v/>
      </c>
      <c r="BD25" s="387">
        <f>IF($B25&lt;&gt;($K25+$L25),1,0)</f>
        <v>0</v>
      </c>
      <c r="BE25" s="387">
        <f>IF($B25&lt;$M25,1,0)</f>
        <v>0</v>
      </c>
      <c r="BF25" s="387" t="str">
        <f t="shared" ref="BF25:BF37" si="10">IF($B25=0,"",IF($M25="",IF($B25="","",1),0))</f>
        <v/>
      </c>
    </row>
    <row r="26" spans="1:58" s="280" customFormat="1" ht="15.95" customHeight="1" x14ac:dyDescent="0.15">
      <c r="A26" s="320" t="s">
        <v>33</v>
      </c>
      <c r="B26" s="336">
        <f t="shared" ref="B26:B37" si="11">SUM(C26:J26)</f>
        <v>0</v>
      </c>
      <c r="C26" s="337"/>
      <c r="D26" s="338"/>
      <c r="E26" s="338"/>
      <c r="F26" s="338"/>
      <c r="G26" s="338"/>
      <c r="H26" s="338"/>
      <c r="I26" s="338"/>
      <c r="J26" s="334"/>
      <c r="K26" s="349"/>
      <c r="L26" s="334"/>
      <c r="M26" s="329"/>
      <c r="N26" s="383" t="str">
        <f t="shared" si="9"/>
        <v xml:space="preserve"> </v>
      </c>
      <c r="O26" s="384"/>
      <c r="P26" s="278"/>
      <c r="Q26" s="278"/>
      <c r="R26" s="278"/>
      <c r="S26" s="271"/>
      <c r="T26" s="271"/>
      <c r="U26" s="271"/>
      <c r="V26" s="271"/>
      <c r="W26" s="271"/>
      <c r="AC26" s="275"/>
      <c r="AD26" s="275"/>
      <c r="AV26" s="275"/>
      <c r="AW26" s="275"/>
      <c r="BA26" s="318" t="str">
        <f t="shared" ref="BA26:BA37" si="12">IF($B26&lt;&gt;($K26+$L26)," El número consultas según sexo NO puede ser diferente al Total.","")</f>
        <v/>
      </c>
      <c r="BB26" s="283" t="str">
        <f t="shared" ref="BB26:BB37" si="13">IF($B26=0,"",IF($M26="",IF($B26="",""," No olvide escribir la columna Beneficiarios."),""))</f>
        <v/>
      </c>
      <c r="BC26" s="283" t="str">
        <f t="shared" ref="BC26:BC37" si="14">IF($B26&lt;$M26," El número de Beneficiarios NO puede ser mayor que el Total.","")</f>
        <v/>
      </c>
      <c r="BD26" s="387">
        <f t="shared" ref="BD26:BD37" si="15">IF($B26&lt;&gt;($K26+$L26),1,0)</f>
        <v>0</v>
      </c>
      <c r="BE26" s="387">
        <f t="shared" ref="BE26:BE37" si="16">IF($B26&lt;$M26,1,0)</f>
        <v>0</v>
      </c>
      <c r="BF26" s="387" t="str">
        <f t="shared" si="10"/>
        <v/>
      </c>
    </row>
    <row r="27" spans="1:58" s="280" customFormat="1" ht="15.95" customHeight="1" x14ac:dyDescent="0.15">
      <c r="A27" s="322" t="s">
        <v>34</v>
      </c>
      <c r="B27" s="363">
        <f t="shared" si="11"/>
        <v>0</v>
      </c>
      <c r="C27" s="337"/>
      <c r="D27" s="338"/>
      <c r="E27" s="338"/>
      <c r="F27" s="338"/>
      <c r="G27" s="338"/>
      <c r="H27" s="338"/>
      <c r="I27" s="338"/>
      <c r="J27" s="334"/>
      <c r="K27" s="337"/>
      <c r="L27" s="334"/>
      <c r="M27" s="329"/>
      <c r="N27" s="383" t="str">
        <f t="shared" si="9"/>
        <v xml:space="preserve"> </v>
      </c>
      <c r="O27" s="384"/>
      <c r="P27" s="278"/>
      <c r="Q27" s="278"/>
      <c r="R27" s="278"/>
      <c r="S27" s="271"/>
      <c r="T27" s="271"/>
      <c r="U27" s="271"/>
      <c r="V27" s="271"/>
      <c r="W27" s="271"/>
      <c r="AC27" s="275"/>
      <c r="AD27" s="275"/>
      <c r="AV27" s="275"/>
      <c r="AW27" s="275"/>
      <c r="BA27" s="318" t="str">
        <f t="shared" si="12"/>
        <v/>
      </c>
      <c r="BB27" s="283" t="str">
        <f t="shared" si="13"/>
        <v/>
      </c>
      <c r="BC27" s="283" t="str">
        <f t="shared" si="14"/>
        <v/>
      </c>
      <c r="BD27" s="387">
        <f t="shared" si="15"/>
        <v>0</v>
      </c>
      <c r="BE27" s="387">
        <f t="shared" si="16"/>
        <v>0</v>
      </c>
      <c r="BF27" s="387" t="str">
        <f t="shared" si="10"/>
        <v/>
      </c>
    </row>
    <row r="28" spans="1:58" s="280" customFormat="1" ht="15.95" customHeight="1" x14ac:dyDescent="0.15">
      <c r="A28" s="322" t="s">
        <v>35</v>
      </c>
      <c r="B28" s="363">
        <f t="shared" si="11"/>
        <v>0</v>
      </c>
      <c r="C28" s="337"/>
      <c r="D28" s="338"/>
      <c r="E28" s="338"/>
      <c r="F28" s="338"/>
      <c r="G28" s="338"/>
      <c r="H28" s="338"/>
      <c r="I28" s="338"/>
      <c r="J28" s="334"/>
      <c r="K28" s="337"/>
      <c r="L28" s="334"/>
      <c r="M28" s="329"/>
      <c r="N28" s="383" t="str">
        <f t="shared" si="9"/>
        <v xml:space="preserve"> </v>
      </c>
      <c r="O28" s="384"/>
      <c r="P28" s="278"/>
      <c r="Q28" s="278"/>
      <c r="R28" s="278"/>
      <c r="S28" s="271"/>
      <c r="T28" s="271"/>
      <c r="U28" s="271"/>
      <c r="V28" s="271"/>
      <c r="W28" s="271"/>
      <c r="AC28" s="275"/>
      <c r="AD28" s="275"/>
      <c r="AV28" s="275"/>
      <c r="AW28" s="275"/>
      <c r="BA28" s="318" t="str">
        <f t="shared" si="12"/>
        <v/>
      </c>
      <c r="BB28" s="283" t="str">
        <f t="shared" si="13"/>
        <v/>
      </c>
      <c r="BC28" s="283" t="str">
        <f t="shared" si="14"/>
        <v/>
      </c>
      <c r="BD28" s="387">
        <f t="shared" si="15"/>
        <v>0</v>
      </c>
      <c r="BE28" s="387">
        <f t="shared" si="16"/>
        <v>0</v>
      </c>
      <c r="BF28" s="387" t="str">
        <f t="shared" si="10"/>
        <v/>
      </c>
    </row>
    <row r="29" spans="1:58" s="280" customFormat="1" ht="15.95" customHeight="1" x14ac:dyDescent="0.15">
      <c r="A29" s="272" t="s">
        <v>36</v>
      </c>
      <c r="B29" s="336">
        <f t="shared" si="11"/>
        <v>0</v>
      </c>
      <c r="C29" s="337"/>
      <c r="D29" s="338"/>
      <c r="E29" s="338"/>
      <c r="F29" s="338"/>
      <c r="G29" s="338"/>
      <c r="H29" s="338"/>
      <c r="I29" s="338"/>
      <c r="J29" s="334"/>
      <c r="K29" s="337"/>
      <c r="L29" s="334"/>
      <c r="M29" s="329"/>
      <c r="N29" s="383" t="str">
        <f t="shared" si="9"/>
        <v xml:space="preserve"> </v>
      </c>
      <c r="O29" s="384"/>
      <c r="P29" s="278"/>
      <c r="Q29" s="278"/>
      <c r="R29" s="278"/>
      <c r="S29" s="271"/>
      <c r="T29" s="271"/>
      <c r="U29" s="271"/>
      <c r="V29" s="271"/>
      <c r="W29" s="271"/>
      <c r="AC29" s="275"/>
      <c r="AD29" s="275"/>
      <c r="AV29" s="275"/>
      <c r="AW29" s="275"/>
      <c r="BA29" s="318" t="str">
        <f t="shared" si="12"/>
        <v/>
      </c>
      <c r="BB29" s="283" t="str">
        <f t="shared" si="13"/>
        <v/>
      </c>
      <c r="BC29" s="283" t="str">
        <f t="shared" si="14"/>
        <v/>
      </c>
      <c r="BD29" s="387">
        <f t="shared" si="15"/>
        <v>0</v>
      </c>
      <c r="BE29" s="387">
        <f t="shared" si="16"/>
        <v>0</v>
      </c>
      <c r="BF29" s="387" t="str">
        <f t="shared" si="10"/>
        <v/>
      </c>
    </row>
    <row r="30" spans="1:58" s="280" customFormat="1" ht="15.95" customHeight="1" x14ac:dyDescent="0.15">
      <c r="A30" s="272" t="s">
        <v>37</v>
      </c>
      <c r="B30" s="336">
        <f t="shared" si="11"/>
        <v>0</v>
      </c>
      <c r="C30" s="337"/>
      <c r="D30" s="338"/>
      <c r="E30" s="338"/>
      <c r="F30" s="338"/>
      <c r="G30" s="338"/>
      <c r="H30" s="338"/>
      <c r="I30" s="338"/>
      <c r="J30" s="334"/>
      <c r="K30" s="337"/>
      <c r="L30" s="334"/>
      <c r="M30" s="329"/>
      <c r="N30" s="383" t="str">
        <f t="shared" si="9"/>
        <v xml:space="preserve"> </v>
      </c>
      <c r="O30" s="384"/>
      <c r="P30" s="278"/>
      <c r="Q30" s="278"/>
      <c r="R30" s="278"/>
      <c r="S30" s="271"/>
      <c r="T30" s="271"/>
      <c r="U30" s="271"/>
      <c r="V30" s="271"/>
      <c r="W30" s="271"/>
      <c r="AC30" s="275"/>
      <c r="AD30" s="275"/>
      <c r="AV30" s="275"/>
      <c r="AW30" s="275"/>
      <c r="BA30" s="318" t="str">
        <f t="shared" si="12"/>
        <v/>
      </c>
      <c r="BB30" s="283" t="str">
        <f t="shared" si="13"/>
        <v/>
      </c>
      <c r="BC30" s="283" t="str">
        <f t="shared" si="14"/>
        <v/>
      </c>
      <c r="BD30" s="387">
        <f t="shared" si="15"/>
        <v>0</v>
      </c>
      <c r="BE30" s="387">
        <f t="shared" si="16"/>
        <v>0</v>
      </c>
      <c r="BF30" s="387" t="str">
        <f t="shared" si="10"/>
        <v/>
      </c>
    </row>
    <row r="31" spans="1:58" s="280" customFormat="1" ht="15.95" customHeight="1" x14ac:dyDescent="0.15">
      <c r="A31" s="272" t="s">
        <v>38</v>
      </c>
      <c r="B31" s="336">
        <f t="shared" si="11"/>
        <v>0</v>
      </c>
      <c r="C31" s="337"/>
      <c r="D31" s="338"/>
      <c r="E31" s="338"/>
      <c r="F31" s="338"/>
      <c r="G31" s="338"/>
      <c r="H31" s="338"/>
      <c r="I31" s="338"/>
      <c r="J31" s="334"/>
      <c r="K31" s="337"/>
      <c r="L31" s="334"/>
      <c r="M31" s="329"/>
      <c r="N31" s="383" t="str">
        <f t="shared" si="9"/>
        <v xml:space="preserve"> </v>
      </c>
      <c r="O31" s="384"/>
      <c r="P31" s="278"/>
      <c r="Q31" s="278"/>
      <c r="R31" s="278"/>
      <c r="S31" s="271"/>
      <c r="T31" s="271"/>
      <c r="U31" s="271"/>
      <c r="V31" s="271"/>
      <c r="W31" s="271"/>
      <c r="AC31" s="275"/>
      <c r="AD31" s="275"/>
      <c r="AV31" s="275"/>
      <c r="AW31" s="275"/>
      <c r="BA31" s="318" t="str">
        <f t="shared" si="12"/>
        <v/>
      </c>
      <c r="BB31" s="283" t="str">
        <f t="shared" si="13"/>
        <v/>
      </c>
      <c r="BC31" s="283" t="str">
        <f t="shared" si="14"/>
        <v/>
      </c>
      <c r="BD31" s="387">
        <f t="shared" si="15"/>
        <v>0</v>
      </c>
      <c r="BE31" s="387">
        <f t="shared" si="16"/>
        <v>0</v>
      </c>
      <c r="BF31" s="387" t="str">
        <f t="shared" si="10"/>
        <v/>
      </c>
    </row>
    <row r="32" spans="1:58" s="280" customFormat="1" ht="15.95" customHeight="1" x14ac:dyDescent="0.15">
      <c r="A32" s="272" t="s">
        <v>39</v>
      </c>
      <c r="B32" s="336">
        <f t="shared" si="11"/>
        <v>0</v>
      </c>
      <c r="C32" s="337"/>
      <c r="D32" s="338"/>
      <c r="E32" s="338"/>
      <c r="F32" s="338"/>
      <c r="G32" s="338"/>
      <c r="H32" s="338"/>
      <c r="I32" s="338"/>
      <c r="J32" s="334"/>
      <c r="K32" s="337"/>
      <c r="L32" s="334"/>
      <c r="M32" s="329"/>
      <c r="N32" s="383" t="str">
        <f t="shared" si="9"/>
        <v xml:space="preserve"> </v>
      </c>
      <c r="O32" s="384"/>
      <c r="P32" s="278"/>
      <c r="Q32" s="278"/>
      <c r="R32" s="278"/>
      <c r="S32" s="271"/>
      <c r="T32" s="271"/>
      <c r="U32" s="271"/>
      <c r="V32" s="271"/>
      <c r="W32" s="271"/>
      <c r="AC32" s="275"/>
      <c r="AD32" s="275"/>
      <c r="AV32" s="275"/>
      <c r="AW32" s="275"/>
      <c r="BA32" s="318" t="str">
        <f t="shared" si="12"/>
        <v/>
      </c>
      <c r="BB32" s="283" t="str">
        <f t="shared" si="13"/>
        <v/>
      </c>
      <c r="BC32" s="283" t="str">
        <f t="shared" si="14"/>
        <v/>
      </c>
      <c r="BD32" s="387">
        <f t="shared" si="15"/>
        <v>0</v>
      </c>
      <c r="BE32" s="387">
        <f t="shared" si="16"/>
        <v>0</v>
      </c>
      <c r="BF32" s="387" t="str">
        <f t="shared" si="10"/>
        <v/>
      </c>
    </row>
    <row r="33" spans="1:58" s="280" customFormat="1" ht="15.95" customHeight="1" x14ac:dyDescent="0.15">
      <c r="A33" s="272" t="s">
        <v>40</v>
      </c>
      <c r="B33" s="336">
        <f t="shared" si="11"/>
        <v>0</v>
      </c>
      <c r="C33" s="337"/>
      <c r="D33" s="338"/>
      <c r="E33" s="338"/>
      <c r="F33" s="338"/>
      <c r="G33" s="338"/>
      <c r="H33" s="338"/>
      <c r="I33" s="338"/>
      <c r="J33" s="334"/>
      <c r="K33" s="337"/>
      <c r="L33" s="334"/>
      <c r="M33" s="329"/>
      <c r="N33" s="383" t="str">
        <f t="shared" si="9"/>
        <v xml:space="preserve"> </v>
      </c>
      <c r="O33" s="384"/>
      <c r="P33" s="278"/>
      <c r="Q33" s="278"/>
      <c r="R33" s="278"/>
      <c r="S33" s="271"/>
      <c r="T33" s="271"/>
      <c r="U33" s="271"/>
      <c r="V33" s="271"/>
      <c r="W33" s="271"/>
      <c r="AC33" s="275"/>
      <c r="AD33" s="275"/>
      <c r="AV33" s="275"/>
      <c r="AW33" s="275"/>
      <c r="BA33" s="318" t="str">
        <f t="shared" si="12"/>
        <v/>
      </c>
      <c r="BB33" s="283" t="str">
        <f t="shared" si="13"/>
        <v/>
      </c>
      <c r="BC33" s="283" t="str">
        <f t="shared" si="14"/>
        <v/>
      </c>
      <c r="BD33" s="387">
        <f t="shared" si="15"/>
        <v>0</v>
      </c>
      <c r="BE33" s="387">
        <f t="shared" si="16"/>
        <v>0</v>
      </c>
      <c r="BF33" s="387" t="str">
        <f t="shared" si="10"/>
        <v/>
      </c>
    </row>
    <row r="34" spans="1:58" s="280" customFormat="1" ht="15.95" customHeight="1" x14ac:dyDescent="0.15">
      <c r="A34" s="272" t="s">
        <v>41</v>
      </c>
      <c r="B34" s="336">
        <f t="shared" si="11"/>
        <v>0</v>
      </c>
      <c r="C34" s="337"/>
      <c r="D34" s="338"/>
      <c r="E34" s="338"/>
      <c r="F34" s="338"/>
      <c r="G34" s="338"/>
      <c r="H34" s="338"/>
      <c r="I34" s="338"/>
      <c r="J34" s="334"/>
      <c r="K34" s="337"/>
      <c r="L34" s="334"/>
      <c r="M34" s="329"/>
      <c r="N34" s="383" t="str">
        <f t="shared" si="9"/>
        <v xml:space="preserve"> </v>
      </c>
      <c r="O34" s="384"/>
      <c r="P34" s="278"/>
      <c r="Q34" s="278"/>
      <c r="R34" s="278"/>
      <c r="S34" s="271"/>
      <c r="T34" s="271"/>
      <c r="U34" s="271"/>
      <c r="V34" s="271"/>
      <c r="W34" s="271"/>
      <c r="AC34" s="275"/>
      <c r="AD34" s="275"/>
      <c r="AV34" s="275"/>
      <c r="AW34" s="275"/>
      <c r="BA34" s="318" t="str">
        <f t="shared" si="12"/>
        <v/>
      </c>
      <c r="BB34" s="283" t="str">
        <f t="shared" si="13"/>
        <v/>
      </c>
      <c r="BC34" s="283" t="str">
        <f t="shared" si="14"/>
        <v/>
      </c>
      <c r="BD34" s="387">
        <f t="shared" si="15"/>
        <v>0</v>
      </c>
      <c r="BE34" s="387">
        <f t="shared" si="16"/>
        <v>0</v>
      </c>
      <c r="BF34" s="387" t="str">
        <f t="shared" si="10"/>
        <v/>
      </c>
    </row>
    <row r="35" spans="1:58" s="280" customFormat="1" ht="15.95" customHeight="1" x14ac:dyDescent="0.15">
      <c r="A35" s="272" t="s">
        <v>42</v>
      </c>
      <c r="B35" s="336">
        <f t="shared" si="11"/>
        <v>0</v>
      </c>
      <c r="C35" s="337"/>
      <c r="D35" s="338"/>
      <c r="E35" s="338"/>
      <c r="F35" s="338"/>
      <c r="G35" s="338"/>
      <c r="H35" s="338"/>
      <c r="I35" s="338"/>
      <c r="J35" s="334"/>
      <c r="K35" s="337"/>
      <c r="L35" s="334"/>
      <c r="M35" s="329"/>
      <c r="N35" s="383" t="str">
        <f t="shared" si="9"/>
        <v xml:space="preserve"> </v>
      </c>
      <c r="O35" s="384"/>
      <c r="P35" s="278"/>
      <c r="Q35" s="278"/>
      <c r="R35" s="278"/>
      <c r="S35" s="271"/>
      <c r="T35" s="271"/>
      <c r="U35" s="271"/>
      <c r="V35" s="271"/>
      <c r="W35" s="271"/>
      <c r="AC35" s="275"/>
      <c r="AD35" s="275"/>
      <c r="AV35" s="275"/>
      <c r="AW35" s="275"/>
      <c r="BA35" s="318" t="str">
        <f t="shared" si="12"/>
        <v/>
      </c>
      <c r="BB35" s="283" t="str">
        <f t="shared" si="13"/>
        <v/>
      </c>
      <c r="BC35" s="283" t="str">
        <f t="shared" si="14"/>
        <v/>
      </c>
      <c r="BD35" s="387">
        <f t="shared" si="15"/>
        <v>0</v>
      </c>
      <c r="BE35" s="387">
        <f t="shared" si="16"/>
        <v>0</v>
      </c>
      <c r="BF35" s="387" t="str">
        <f t="shared" si="10"/>
        <v/>
      </c>
    </row>
    <row r="36" spans="1:58" s="280" customFormat="1" ht="15.95" customHeight="1" x14ac:dyDescent="0.15">
      <c r="A36" s="272" t="s">
        <v>43</v>
      </c>
      <c r="B36" s="336">
        <f t="shared" si="11"/>
        <v>0</v>
      </c>
      <c r="C36" s="337"/>
      <c r="D36" s="338"/>
      <c r="E36" s="338"/>
      <c r="F36" s="338"/>
      <c r="G36" s="338"/>
      <c r="H36" s="338"/>
      <c r="I36" s="338"/>
      <c r="J36" s="334"/>
      <c r="K36" s="337"/>
      <c r="L36" s="334"/>
      <c r="M36" s="329"/>
      <c r="N36" s="383" t="str">
        <f t="shared" si="9"/>
        <v xml:space="preserve"> </v>
      </c>
      <c r="O36" s="384"/>
      <c r="P36" s="278"/>
      <c r="Q36" s="278"/>
      <c r="R36" s="278"/>
      <c r="S36" s="271"/>
      <c r="T36" s="271"/>
      <c r="U36" s="271"/>
      <c r="V36" s="271"/>
      <c r="W36" s="271"/>
      <c r="AC36" s="275"/>
      <c r="AD36" s="275"/>
      <c r="AV36" s="275"/>
      <c r="AW36" s="275"/>
      <c r="BA36" s="318" t="str">
        <f t="shared" si="12"/>
        <v/>
      </c>
      <c r="BB36" s="283" t="str">
        <f t="shared" si="13"/>
        <v/>
      </c>
      <c r="BC36" s="283" t="str">
        <f t="shared" si="14"/>
        <v/>
      </c>
      <c r="BD36" s="387">
        <f t="shared" si="15"/>
        <v>0</v>
      </c>
      <c r="BE36" s="387">
        <f t="shared" si="16"/>
        <v>0</v>
      </c>
      <c r="BF36" s="387" t="str">
        <f t="shared" si="10"/>
        <v/>
      </c>
    </row>
    <row r="37" spans="1:58" s="280" customFormat="1" ht="15.95" customHeight="1" x14ac:dyDescent="0.15">
      <c r="A37" s="273" t="s">
        <v>44</v>
      </c>
      <c r="B37" s="340">
        <f t="shared" si="11"/>
        <v>0</v>
      </c>
      <c r="C37" s="341"/>
      <c r="D37" s="342"/>
      <c r="E37" s="342"/>
      <c r="F37" s="342"/>
      <c r="G37" s="342"/>
      <c r="H37" s="342"/>
      <c r="I37" s="342"/>
      <c r="J37" s="344"/>
      <c r="K37" s="341"/>
      <c r="L37" s="344"/>
      <c r="M37" s="330"/>
      <c r="N37" s="383" t="str">
        <f t="shared" si="9"/>
        <v xml:space="preserve"> </v>
      </c>
      <c r="O37" s="384"/>
      <c r="P37" s="278"/>
      <c r="Q37" s="278"/>
      <c r="R37" s="278"/>
      <c r="S37" s="271"/>
      <c r="T37" s="271"/>
      <c r="U37" s="271"/>
      <c r="V37" s="271"/>
      <c r="W37" s="271"/>
      <c r="AC37" s="275"/>
      <c r="AD37" s="275"/>
      <c r="AV37" s="275"/>
      <c r="AW37" s="275"/>
      <c r="BA37" s="318" t="str">
        <f t="shared" si="12"/>
        <v/>
      </c>
      <c r="BB37" s="283" t="str">
        <f t="shared" si="13"/>
        <v/>
      </c>
      <c r="BC37" s="283" t="str">
        <f t="shared" si="14"/>
        <v/>
      </c>
      <c r="BD37" s="387">
        <f t="shared" si="15"/>
        <v>0</v>
      </c>
      <c r="BE37" s="387">
        <f t="shared" si="16"/>
        <v>0</v>
      </c>
      <c r="BF37" s="387" t="str">
        <f t="shared" si="10"/>
        <v/>
      </c>
    </row>
    <row r="38" spans="1:58" s="280" customFormat="1" ht="30" customHeight="1" x14ac:dyDescent="0.2">
      <c r="A38" s="274" t="s">
        <v>45</v>
      </c>
      <c r="B38" s="274"/>
      <c r="C38" s="274"/>
      <c r="D38" s="274"/>
      <c r="E38" s="274"/>
      <c r="F38" s="274"/>
      <c r="G38" s="274"/>
      <c r="H38" s="274"/>
      <c r="I38" s="265"/>
      <c r="J38" s="265"/>
      <c r="K38" s="265"/>
      <c r="L38" s="265"/>
      <c r="M38" s="265"/>
      <c r="N38" s="263"/>
      <c r="O38" s="270"/>
      <c r="P38" s="270"/>
      <c r="Q38" s="270"/>
      <c r="R38" s="270"/>
      <c r="S38" s="270"/>
      <c r="T38" s="270"/>
      <c r="U38" s="270"/>
      <c r="V38" s="270"/>
      <c r="W38" s="270"/>
      <c r="AV38" s="275"/>
      <c r="AW38" s="275"/>
      <c r="BA38" s="270"/>
      <c r="BB38" s="270"/>
    </row>
    <row r="39" spans="1:58" s="280" customFormat="1" ht="32.25" customHeight="1" x14ac:dyDescent="0.1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263"/>
      <c r="L39" s="276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AT39" s="275"/>
      <c r="AU39" s="275"/>
      <c r="BA39" s="270"/>
      <c r="BB39" s="270"/>
    </row>
    <row r="40" spans="1:58" s="280" customFormat="1" ht="21" x14ac:dyDescent="0.15">
      <c r="A40" s="396"/>
      <c r="B40" s="398"/>
      <c r="C40" s="266" t="s">
        <v>11</v>
      </c>
      <c r="D40" s="266" t="s">
        <v>12</v>
      </c>
      <c r="E40" s="300" t="s">
        <v>13</v>
      </c>
      <c r="F40" s="300" t="s">
        <v>48</v>
      </c>
      <c r="G40" s="266" t="s">
        <v>11</v>
      </c>
      <c r="H40" s="266" t="s">
        <v>12</v>
      </c>
      <c r="I40" s="300" t="s">
        <v>13</v>
      </c>
      <c r="J40" s="300" t="s">
        <v>48</v>
      </c>
      <c r="K40" s="263"/>
      <c r="L40" s="263"/>
      <c r="M40" s="263"/>
      <c r="N40" s="276"/>
      <c r="O40" s="270"/>
      <c r="P40" s="270"/>
      <c r="Q40" s="270"/>
      <c r="R40" s="270"/>
      <c r="S40" s="270"/>
      <c r="T40" s="270"/>
      <c r="U40" s="270"/>
      <c r="V40" s="270"/>
      <c r="W40" s="270"/>
      <c r="AV40" s="275"/>
      <c r="AW40" s="275"/>
      <c r="BA40" s="270"/>
      <c r="BB40" s="270"/>
      <c r="BC40" s="270"/>
      <c r="BD40" s="270"/>
    </row>
    <row r="41" spans="1:58" s="280" customFormat="1" ht="15.95" customHeight="1" x14ac:dyDescent="0.15">
      <c r="A41" s="290" t="s">
        <v>49</v>
      </c>
      <c r="B41" s="336">
        <f>SUM(C41:J41)</f>
        <v>0</v>
      </c>
      <c r="C41" s="351"/>
      <c r="D41" s="352"/>
      <c r="E41" s="358"/>
      <c r="F41" s="358"/>
      <c r="G41" s="351"/>
      <c r="H41" s="352"/>
      <c r="I41" s="352"/>
      <c r="J41" s="358"/>
      <c r="K41" s="383" t="str">
        <f>$BA41</f>
        <v/>
      </c>
      <c r="L41" s="263"/>
      <c r="M41" s="263"/>
      <c r="N41" s="316"/>
      <c r="O41" s="270"/>
      <c r="P41" s="270"/>
      <c r="Q41" s="270"/>
      <c r="R41" s="270"/>
      <c r="S41" s="270"/>
      <c r="T41" s="270"/>
      <c r="U41" s="270"/>
      <c r="V41" s="270"/>
      <c r="W41" s="270"/>
      <c r="AV41" s="275"/>
      <c r="AW41" s="275"/>
      <c r="BA41" s="318" t="str">
        <f>IF($B41&lt;=SUM(F18:I18),""," El número de consultas médicas con y sin entrega de anticoncepción DEBE ser igual o menor al Total de consulta ginecologica mismas edades.")</f>
        <v/>
      </c>
      <c r="BD41" s="387">
        <f>IF($B41&lt;=SUM(F18:I18),0,1)</f>
        <v>0</v>
      </c>
    </row>
    <row r="42" spans="1:58" s="280" customFormat="1" ht="15.95" customHeight="1" x14ac:dyDescent="0.15">
      <c r="A42" s="289" t="s">
        <v>50</v>
      </c>
      <c r="B42" s="340">
        <f>SUM(C42:J42)</f>
        <v>0</v>
      </c>
      <c r="C42" s="341"/>
      <c r="D42" s="342"/>
      <c r="E42" s="344"/>
      <c r="F42" s="344"/>
      <c r="G42" s="341"/>
      <c r="H42" s="342"/>
      <c r="I42" s="342"/>
      <c r="J42" s="344"/>
      <c r="K42" s="383" t="str">
        <f>$BA42</f>
        <v/>
      </c>
      <c r="L42" s="263"/>
      <c r="M42" s="263"/>
      <c r="N42" s="291"/>
      <c r="O42" s="270"/>
      <c r="P42" s="270"/>
      <c r="Q42" s="270"/>
      <c r="R42" s="270"/>
      <c r="S42" s="270"/>
      <c r="T42" s="270"/>
      <c r="U42" s="270"/>
      <c r="V42" s="270"/>
      <c r="W42" s="270"/>
      <c r="AV42" s="275"/>
      <c r="AW42" s="275"/>
      <c r="BA42" s="318" t="str">
        <f>IF($B42&lt;=SUM(F26:I28),""," El número de consultas por matrona (ón) con y sin entrega de anticoncepción DEBE ser igual o menor al Total de consultas por matrona sección B mismas edades.")</f>
        <v/>
      </c>
      <c r="BD42" s="387">
        <f>IF($B42&lt;=SUM(F26:I28),0,1)</f>
        <v>0</v>
      </c>
    </row>
    <row r="43" spans="1:58" s="280" customFormat="1" ht="30" customHeight="1" x14ac:dyDescent="0.2">
      <c r="A43" s="325" t="s">
        <v>51</v>
      </c>
      <c r="B43" s="325"/>
      <c r="C43" s="325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291"/>
      <c r="O43" s="270"/>
      <c r="P43" s="270"/>
      <c r="Q43" s="270"/>
      <c r="R43" s="270"/>
      <c r="S43" s="270"/>
      <c r="T43" s="270"/>
      <c r="U43" s="270"/>
      <c r="V43" s="270"/>
      <c r="W43" s="270"/>
      <c r="AV43" s="275"/>
      <c r="AW43" s="275"/>
      <c r="BA43" s="270"/>
      <c r="BB43" s="270"/>
    </row>
    <row r="44" spans="1:58" s="280" customFormat="1" ht="12.75" customHeight="1" x14ac:dyDescent="0.1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AU44" s="275"/>
      <c r="AV44" s="275"/>
      <c r="BA44" s="270"/>
      <c r="BB44" s="270"/>
    </row>
    <row r="45" spans="1:58" s="280" customFormat="1" ht="29.25" customHeight="1" x14ac:dyDescent="0.15">
      <c r="A45" s="403"/>
      <c r="B45" s="394"/>
      <c r="C45" s="281" t="s">
        <v>8</v>
      </c>
      <c r="D45" s="266" t="s">
        <v>9</v>
      </c>
      <c r="E45" s="266" t="s">
        <v>10</v>
      </c>
      <c r="F45" s="266" t="s">
        <v>11</v>
      </c>
      <c r="G45" s="266" t="s">
        <v>12</v>
      </c>
      <c r="H45" s="266" t="s">
        <v>13</v>
      </c>
      <c r="I45" s="266" t="s">
        <v>14</v>
      </c>
      <c r="J45" s="267" t="s">
        <v>15</v>
      </c>
      <c r="K45" s="268" t="s">
        <v>16</v>
      </c>
      <c r="L45" s="267" t="s">
        <v>17</v>
      </c>
      <c r="M45" s="394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AU45" s="275"/>
      <c r="AV45" s="275"/>
      <c r="BA45" s="270"/>
      <c r="BB45" s="270"/>
    </row>
    <row r="46" spans="1:58" s="280" customFormat="1" ht="15.95" customHeight="1" x14ac:dyDescent="0.15">
      <c r="A46" s="292" t="s">
        <v>53</v>
      </c>
      <c r="B46" s="347">
        <f t="shared" ref="B46:B51" si="17">SUM(C46:J46)</f>
        <v>0</v>
      </c>
      <c r="C46" s="373">
        <f>SUM(C47:C48)</f>
        <v>0</v>
      </c>
      <c r="D46" s="374">
        <f t="shared" ref="D46:M46" si="18">SUM(D47:D48)</f>
        <v>0</v>
      </c>
      <c r="E46" s="374">
        <f t="shared" si="18"/>
        <v>0</v>
      </c>
      <c r="F46" s="374">
        <f t="shared" si="18"/>
        <v>0</v>
      </c>
      <c r="G46" s="374">
        <f t="shared" si="18"/>
        <v>0</v>
      </c>
      <c r="H46" s="374">
        <f t="shared" si="18"/>
        <v>0</v>
      </c>
      <c r="I46" s="374">
        <f t="shared" si="18"/>
        <v>0</v>
      </c>
      <c r="J46" s="374">
        <f t="shared" si="18"/>
        <v>0</v>
      </c>
      <c r="K46" s="374">
        <f t="shared" si="18"/>
        <v>0</v>
      </c>
      <c r="L46" s="381">
        <f t="shared" si="18"/>
        <v>0</v>
      </c>
      <c r="M46" s="346">
        <f t="shared" si="18"/>
        <v>0</v>
      </c>
      <c r="N46" s="383" t="str">
        <f t="shared" ref="N46:N51" si="19">$BA46&amp;" "&amp;$BB46&amp;""&amp;$BC46</f>
        <v xml:space="preserve"> </v>
      </c>
      <c r="O46" s="270"/>
      <c r="P46" s="270"/>
      <c r="Q46" s="270"/>
      <c r="R46" s="270"/>
      <c r="S46" s="270"/>
      <c r="T46" s="270"/>
      <c r="U46" s="270"/>
      <c r="V46" s="270"/>
      <c r="AU46" s="275"/>
      <c r="AV46" s="275"/>
      <c r="BA46" s="318" t="str">
        <f t="shared" ref="BA46:BA51" si="20">IF($B46&lt;&gt;($K46+$L46)," El número consultas según sexo NO puede ser diferente al Total.","")</f>
        <v/>
      </c>
      <c r="BB46" s="283" t="str">
        <f t="shared" ref="BB46:BB51" si="21">IF($B46=0,"",IF($M46="",IF($B46="",""," No olvide escribir la columna Beneficiarios."),""))</f>
        <v/>
      </c>
      <c r="BC46" s="283" t="str">
        <f t="shared" ref="BC46:BC51" si="22">IF($B46&lt;$M46," El número de Beneficiarios NO puede ser mayor que el Total.","")</f>
        <v/>
      </c>
      <c r="BD46" s="387">
        <f t="shared" ref="BD46:BD51" si="23">IF($B46&lt;&gt;($K46+$L46),1,0)</f>
        <v>0</v>
      </c>
      <c r="BE46" s="387">
        <f t="shared" ref="BE46:BE51" si="24">IF($B46&lt;$M46,1,0)</f>
        <v>0</v>
      </c>
      <c r="BF46" s="387" t="str">
        <f t="shared" ref="BF46:BF51" si="25">IF($B46=0,"",IF($M46="",IF($B46="","",1),0))</f>
        <v/>
      </c>
    </row>
    <row r="47" spans="1:58" s="280" customFormat="1" ht="15.95" customHeight="1" x14ac:dyDescent="0.15">
      <c r="A47" s="293" t="s">
        <v>49</v>
      </c>
      <c r="B47" s="347">
        <f t="shared" si="17"/>
        <v>0</v>
      </c>
      <c r="C47" s="337"/>
      <c r="D47" s="338"/>
      <c r="E47" s="338"/>
      <c r="F47" s="338"/>
      <c r="G47" s="338"/>
      <c r="H47" s="338"/>
      <c r="I47" s="338"/>
      <c r="J47" s="338"/>
      <c r="K47" s="338"/>
      <c r="L47" s="339"/>
      <c r="M47" s="331"/>
      <c r="N47" s="383" t="str">
        <f t="shared" si="19"/>
        <v xml:space="preserve"> </v>
      </c>
      <c r="O47" s="270"/>
      <c r="P47" s="270"/>
      <c r="Q47" s="270"/>
      <c r="R47" s="270"/>
      <c r="S47" s="270"/>
      <c r="T47" s="270"/>
      <c r="U47" s="270"/>
      <c r="V47" s="270"/>
      <c r="AU47" s="275"/>
      <c r="AV47" s="275"/>
      <c r="BA47" s="318" t="str">
        <f t="shared" si="20"/>
        <v/>
      </c>
      <c r="BB47" s="283" t="str">
        <f t="shared" si="21"/>
        <v/>
      </c>
      <c r="BC47" s="283" t="str">
        <f t="shared" si="22"/>
        <v/>
      </c>
      <c r="BD47" s="387">
        <f t="shared" si="23"/>
        <v>0</v>
      </c>
      <c r="BE47" s="387">
        <f t="shared" si="24"/>
        <v>0</v>
      </c>
      <c r="BF47" s="387" t="str">
        <f t="shared" si="25"/>
        <v/>
      </c>
    </row>
    <row r="48" spans="1:58" s="280" customFormat="1" ht="15.95" customHeight="1" x14ac:dyDescent="0.15">
      <c r="A48" s="294" t="s">
        <v>54</v>
      </c>
      <c r="B48" s="354">
        <f t="shared" si="17"/>
        <v>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7"/>
      <c r="M48" s="332"/>
      <c r="N48" s="383" t="str">
        <f t="shared" si="19"/>
        <v xml:space="preserve"> </v>
      </c>
      <c r="O48" s="270"/>
      <c r="P48" s="270"/>
      <c r="Q48" s="270"/>
      <c r="R48" s="270"/>
      <c r="S48" s="270"/>
      <c r="T48" s="270"/>
      <c r="U48" s="270"/>
      <c r="V48" s="270"/>
      <c r="AU48" s="275"/>
      <c r="AV48" s="275"/>
      <c r="BA48" s="318" t="str">
        <f t="shared" si="20"/>
        <v/>
      </c>
      <c r="BB48" s="283" t="str">
        <f t="shared" si="21"/>
        <v/>
      </c>
      <c r="BC48" s="283" t="str">
        <f t="shared" si="22"/>
        <v/>
      </c>
      <c r="BD48" s="387">
        <f t="shared" si="23"/>
        <v>0</v>
      </c>
      <c r="BE48" s="387">
        <f t="shared" si="24"/>
        <v>0</v>
      </c>
      <c r="BF48" s="387" t="str">
        <f t="shared" si="25"/>
        <v/>
      </c>
    </row>
    <row r="49" spans="1:58" s="280" customFormat="1" ht="15.95" customHeight="1" x14ac:dyDescent="0.15">
      <c r="A49" s="295" t="s">
        <v>55</v>
      </c>
      <c r="B49" s="346">
        <f t="shared" si="17"/>
        <v>0</v>
      </c>
      <c r="C49" s="373">
        <f>SUM(C50:C51)</f>
        <v>0</v>
      </c>
      <c r="D49" s="374">
        <f t="shared" ref="D49:M49" si="26">SUM(D50:D51)</f>
        <v>0</v>
      </c>
      <c r="E49" s="374">
        <f t="shared" si="26"/>
        <v>0</v>
      </c>
      <c r="F49" s="374">
        <f t="shared" si="26"/>
        <v>0</v>
      </c>
      <c r="G49" s="374">
        <f t="shared" si="26"/>
        <v>0</v>
      </c>
      <c r="H49" s="374">
        <f t="shared" si="26"/>
        <v>0</v>
      </c>
      <c r="I49" s="374">
        <f t="shared" si="26"/>
        <v>0</v>
      </c>
      <c r="J49" s="374">
        <f t="shared" si="26"/>
        <v>0</v>
      </c>
      <c r="K49" s="374">
        <f t="shared" si="26"/>
        <v>0</v>
      </c>
      <c r="L49" s="381">
        <f t="shared" si="26"/>
        <v>0</v>
      </c>
      <c r="M49" s="346">
        <f t="shared" si="26"/>
        <v>0</v>
      </c>
      <c r="N49" s="383" t="str">
        <f t="shared" si="19"/>
        <v xml:space="preserve"> </v>
      </c>
      <c r="O49" s="270"/>
      <c r="P49" s="270"/>
      <c r="Q49" s="270"/>
      <c r="R49" s="270"/>
      <c r="S49" s="270"/>
      <c r="T49" s="270"/>
      <c r="U49" s="270"/>
      <c r="V49" s="270"/>
      <c r="AU49" s="275"/>
      <c r="AV49" s="275"/>
      <c r="BA49" s="318" t="str">
        <f t="shared" si="20"/>
        <v/>
      </c>
      <c r="BB49" s="283" t="str">
        <f t="shared" si="21"/>
        <v/>
      </c>
      <c r="BC49" s="283" t="str">
        <f t="shared" si="22"/>
        <v/>
      </c>
      <c r="BD49" s="387">
        <f t="shared" si="23"/>
        <v>0</v>
      </c>
      <c r="BE49" s="387">
        <f t="shared" si="24"/>
        <v>0</v>
      </c>
      <c r="BF49" s="387" t="str">
        <f t="shared" si="25"/>
        <v/>
      </c>
    </row>
    <row r="50" spans="1:58" s="280" customFormat="1" ht="15.95" customHeight="1" x14ac:dyDescent="0.15">
      <c r="A50" s="293" t="s">
        <v>49</v>
      </c>
      <c r="B50" s="347">
        <f t="shared" si="17"/>
        <v>0</v>
      </c>
      <c r="C50" s="337"/>
      <c r="D50" s="338"/>
      <c r="E50" s="338"/>
      <c r="F50" s="338"/>
      <c r="G50" s="338"/>
      <c r="H50" s="338"/>
      <c r="I50" s="338"/>
      <c r="J50" s="338"/>
      <c r="K50" s="338"/>
      <c r="L50" s="339"/>
      <c r="M50" s="331"/>
      <c r="N50" s="383" t="str">
        <f t="shared" si="19"/>
        <v xml:space="preserve"> </v>
      </c>
      <c r="O50" s="270"/>
      <c r="P50" s="270"/>
      <c r="Q50" s="270"/>
      <c r="R50" s="270"/>
      <c r="S50" s="270"/>
      <c r="T50" s="270"/>
      <c r="U50" s="270"/>
      <c r="V50" s="270"/>
      <c r="AU50" s="275"/>
      <c r="AV50" s="275"/>
      <c r="BA50" s="318" t="str">
        <f t="shared" si="20"/>
        <v/>
      </c>
      <c r="BB50" s="283" t="str">
        <f t="shared" si="21"/>
        <v/>
      </c>
      <c r="BC50" s="283" t="str">
        <f t="shared" si="22"/>
        <v/>
      </c>
      <c r="BD50" s="387">
        <f t="shared" si="23"/>
        <v>0</v>
      </c>
      <c r="BE50" s="387">
        <f t="shared" si="24"/>
        <v>0</v>
      </c>
      <c r="BF50" s="387" t="str">
        <f t="shared" si="25"/>
        <v/>
      </c>
    </row>
    <row r="51" spans="1:58" s="280" customFormat="1" ht="15.95" customHeight="1" x14ac:dyDescent="0.15">
      <c r="A51" s="296" t="s">
        <v>54</v>
      </c>
      <c r="B51" s="348">
        <f t="shared" si="17"/>
        <v>0</v>
      </c>
      <c r="C51" s="341"/>
      <c r="D51" s="342"/>
      <c r="E51" s="342"/>
      <c r="F51" s="342"/>
      <c r="G51" s="342"/>
      <c r="H51" s="342"/>
      <c r="I51" s="342"/>
      <c r="J51" s="342"/>
      <c r="K51" s="342"/>
      <c r="L51" s="343"/>
      <c r="M51" s="333"/>
      <c r="N51" s="383" t="str">
        <f t="shared" si="19"/>
        <v xml:space="preserve"> </v>
      </c>
      <c r="O51" s="270"/>
      <c r="P51" s="270"/>
      <c r="Q51" s="270"/>
      <c r="R51" s="270"/>
      <c r="S51" s="270"/>
      <c r="T51" s="270"/>
      <c r="U51" s="270"/>
      <c r="V51" s="270"/>
      <c r="AU51" s="275"/>
      <c r="AV51" s="275"/>
      <c r="BA51" s="318" t="str">
        <f t="shared" si="20"/>
        <v/>
      </c>
      <c r="BB51" s="283" t="str">
        <f t="shared" si="21"/>
        <v/>
      </c>
      <c r="BC51" s="283" t="str">
        <f t="shared" si="22"/>
        <v/>
      </c>
      <c r="BD51" s="387">
        <f t="shared" si="23"/>
        <v>0</v>
      </c>
      <c r="BE51" s="387">
        <f t="shared" si="24"/>
        <v>0</v>
      </c>
      <c r="BF51" s="387" t="str">
        <f t="shared" si="25"/>
        <v/>
      </c>
    </row>
    <row r="52" spans="1:58" s="280" customFormat="1" ht="30" customHeight="1" x14ac:dyDescent="0.2">
      <c r="A52" s="326" t="s">
        <v>56</v>
      </c>
      <c r="B52" s="326"/>
      <c r="C52" s="326"/>
      <c r="D52" s="326"/>
      <c r="E52" s="326"/>
      <c r="F52" s="326"/>
      <c r="G52" s="326"/>
      <c r="H52" s="326"/>
      <c r="I52" s="326"/>
      <c r="J52" s="326"/>
      <c r="K52" s="323"/>
      <c r="L52" s="323"/>
      <c r="M52" s="323"/>
      <c r="N52" s="263"/>
      <c r="O52" s="270"/>
      <c r="P52" s="270"/>
      <c r="Q52" s="270"/>
      <c r="R52" s="270"/>
      <c r="S52" s="270"/>
      <c r="T52" s="270"/>
      <c r="U52" s="270"/>
      <c r="V52" s="270"/>
      <c r="W52" s="270"/>
      <c r="AV52" s="275"/>
      <c r="AW52" s="275"/>
      <c r="BA52" s="270"/>
      <c r="BB52" s="270"/>
    </row>
    <row r="53" spans="1:58" s="280" customFormat="1" ht="12.75" customHeight="1" x14ac:dyDescent="0.15">
      <c r="A53" s="393" t="s">
        <v>52</v>
      </c>
      <c r="B53" s="405" t="s">
        <v>57</v>
      </c>
      <c r="C53" s="406"/>
      <c r="D53" s="405" t="s">
        <v>58</v>
      </c>
      <c r="E53" s="406"/>
      <c r="F53" s="270"/>
      <c r="G53" s="270"/>
      <c r="H53" s="297"/>
      <c r="I53" s="297"/>
      <c r="J53" s="297"/>
      <c r="K53" s="297"/>
      <c r="L53" s="297"/>
      <c r="M53" s="297"/>
      <c r="N53" s="297"/>
      <c r="O53" s="298"/>
      <c r="P53" s="270"/>
      <c r="Q53" s="270"/>
      <c r="R53" s="270"/>
      <c r="S53" s="270"/>
      <c r="T53" s="270"/>
      <c r="U53" s="270"/>
      <c r="V53" s="270"/>
      <c r="W53" s="270"/>
      <c r="AX53" s="275"/>
      <c r="AY53" s="275"/>
      <c r="BA53" s="270"/>
      <c r="BB53" s="270"/>
    </row>
    <row r="54" spans="1:58" s="280" customFormat="1" ht="31.5" x14ac:dyDescent="0.15">
      <c r="A54" s="394"/>
      <c r="B54" s="299" t="s">
        <v>59</v>
      </c>
      <c r="C54" s="300" t="s">
        <v>60</v>
      </c>
      <c r="D54" s="299" t="s">
        <v>59</v>
      </c>
      <c r="E54" s="300" t="s">
        <v>60</v>
      </c>
      <c r="F54" s="270"/>
      <c r="G54" s="270"/>
      <c r="H54" s="297"/>
      <c r="I54" s="297"/>
      <c r="J54" s="297"/>
      <c r="K54" s="297"/>
      <c r="L54" s="297"/>
      <c r="M54" s="297"/>
      <c r="N54" s="297"/>
      <c r="O54" s="298"/>
      <c r="P54" s="270"/>
      <c r="Q54" s="270"/>
      <c r="R54" s="270"/>
      <c r="S54" s="270"/>
      <c r="T54" s="270"/>
      <c r="U54" s="270"/>
      <c r="V54" s="270"/>
      <c r="W54" s="270"/>
      <c r="AX54" s="275"/>
      <c r="AY54" s="275"/>
      <c r="BA54" s="270"/>
      <c r="BB54" s="270"/>
    </row>
    <row r="55" spans="1:58" s="280" customFormat="1" ht="21" x14ac:dyDescent="0.15">
      <c r="A55" s="301" t="s">
        <v>61</v>
      </c>
      <c r="B55" s="370"/>
      <c r="C55" s="371"/>
      <c r="D55" s="370"/>
      <c r="E55" s="371"/>
      <c r="F55" s="383" t="str">
        <f>$BA55&amp;" "&amp;$BB55</f>
        <v xml:space="preserve"> </v>
      </c>
      <c r="G55" s="270"/>
      <c r="H55" s="269"/>
      <c r="I55" s="297"/>
      <c r="J55" s="297"/>
      <c r="K55" s="297"/>
      <c r="L55" s="297"/>
      <c r="M55" s="297"/>
      <c r="N55" s="297"/>
      <c r="O55" s="298"/>
      <c r="P55" s="270"/>
      <c r="Q55" s="270"/>
      <c r="R55" s="270"/>
      <c r="S55" s="270"/>
      <c r="T55" s="270"/>
      <c r="U55" s="270"/>
      <c r="V55" s="270"/>
      <c r="W55" s="270"/>
      <c r="AX55" s="275"/>
      <c r="AY55" s="275"/>
      <c r="BA55" s="302" t="str">
        <f>IF($B55&lt;$C55,"El nº de rechazos menores 5 años NO puede ser mayor que el Total de atención solicitada.","")</f>
        <v/>
      </c>
      <c r="BB55" s="302" t="str">
        <f>IF($D55&lt;$E55,"El nº de rechazos 65 y más años NO puede ser mayor que el Total de atención solicitada.","")</f>
        <v/>
      </c>
      <c r="BD55" s="387">
        <f>IF($B55&lt;$C55,1,0)</f>
        <v>0</v>
      </c>
      <c r="BE55" s="387">
        <f>IF($D55&lt;$E55,1,0)</f>
        <v>0</v>
      </c>
    </row>
    <row r="56" spans="1:58" s="280" customFormat="1" ht="30" customHeight="1" x14ac:dyDescent="0.2">
      <c r="A56" s="327" t="s">
        <v>62</v>
      </c>
      <c r="B56" s="327"/>
      <c r="C56" s="327"/>
      <c r="D56" s="327"/>
      <c r="E56" s="303"/>
      <c r="F56" s="303"/>
      <c r="G56" s="303"/>
      <c r="H56" s="303"/>
      <c r="I56" s="303"/>
      <c r="J56" s="303"/>
      <c r="K56" s="304"/>
      <c r="L56" s="305"/>
      <c r="M56" s="305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AV56" s="275"/>
      <c r="AW56" s="275"/>
      <c r="BA56" s="270"/>
      <c r="BB56" s="270"/>
    </row>
    <row r="57" spans="1:58" s="280" customFormat="1" ht="17.100000000000001" customHeight="1" x14ac:dyDescent="0.15">
      <c r="A57" s="306" t="s">
        <v>31</v>
      </c>
      <c r="B57" s="306" t="s">
        <v>18</v>
      </c>
      <c r="C57" s="307"/>
      <c r="D57" s="308"/>
      <c r="E57" s="308"/>
      <c r="F57" s="308"/>
      <c r="G57" s="308"/>
      <c r="H57" s="308"/>
      <c r="I57" s="308"/>
      <c r="J57" s="308"/>
      <c r="K57" s="291"/>
      <c r="L57" s="309"/>
      <c r="M57" s="309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AV57" s="275"/>
      <c r="AW57" s="275"/>
      <c r="BA57" s="270"/>
      <c r="BB57" s="270"/>
    </row>
    <row r="58" spans="1:58" s="280" customFormat="1" ht="15.95" customHeight="1" x14ac:dyDescent="0.15">
      <c r="A58" s="310" t="s">
        <v>49</v>
      </c>
      <c r="B58" s="368">
        <v>318</v>
      </c>
      <c r="C58" s="307"/>
      <c r="D58" s="308"/>
      <c r="E58" s="308"/>
      <c r="F58" s="308"/>
      <c r="G58" s="308"/>
      <c r="H58" s="308"/>
      <c r="I58" s="308"/>
      <c r="J58" s="308"/>
      <c r="K58" s="277"/>
      <c r="L58" s="277"/>
      <c r="M58" s="277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BA58" s="270"/>
      <c r="BB58" s="270"/>
    </row>
    <row r="59" spans="1:58" s="280" customFormat="1" ht="30" customHeight="1" x14ac:dyDescent="0.2">
      <c r="A59" s="328" t="s">
        <v>63</v>
      </c>
      <c r="B59" s="328"/>
      <c r="C59" s="328"/>
      <c r="D59" s="328"/>
      <c r="E59" s="328"/>
      <c r="F59" s="328"/>
      <c r="G59" s="328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BA59" s="270"/>
      <c r="BB59" s="270"/>
    </row>
    <row r="60" spans="1:58" s="280" customFormat="1" ht="21" customHeight="1" x14ac:dyDescent="0.15">
      <c r="A60" s="407" t="s">
        <v>64</v>
      </c>
      <c r="B60" s="393" t="s">
        <v>18</v>
      </c>
      <c r="C60" s="409" t="s">
        <v>65</v>
      </c>
      <c r="D60" s="409" t="s">
        <v>66</v>
      </c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BA60" s="270"/>
      <c r="BB60" s="270"/>
    </row>
    <row r="61" spans="1:58" s="280" customFormat="1" x14ac:dyDescent="0.15">
      <c r="A61" s="408"/>
      <c r="B61" s="394"/>
      <c r="C61" s="410"/>
      <c r="D61" s="41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BA61" s="270"/>
      <c r="BB61" s="270"/>
    </row>
    <row r="62" spans="1:58" s="280" customFormat="1" ht="15.75" customHeight="1" x14ac:dyDescent="0.15">
      <c r="A62" s="324" t="s">
        <v>67</v>
      </c>
      <c r="B62" s="348">
        <f>SUM(C62:D62)</f>
        <v>0</v>
      </c>
      <c r="C62" s="370"/>
      <c r="D62" s="371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BA62" s="270"/>
      <c r="BB62" s="270"/>
    </row>
    <row r="63" spans="1:58" s="270" customFormat="1" x14ac:dyDescent="0.15">
      <c r="A63" s="311"/>
    </row>
    <row r="64" spans="1:58" s="270" customFormat="1" x14ac:dyDescent="0.15">
      <c r="A64" s="311"/>
    </row>
    <row r="65" spans="1:13" x14ac:dyDescent="0.15">
      <c r="A65" s="311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</row>
    <row r="66" spans="1:13" x14ac:dyDescent="0.15">
      <c r="A66" s="311"/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</row>
    <row r="67" spans="1:13" x14ac:dyDescent="0.15">
      <c r="A67" s="311"/>
      <c r="B67" s="270"/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</row>
    <row r="68" spans="1:13" x14ac:dyDescent="0.15">
      <c r="A68" s="311"/>
      <c r="B68" s="270"/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</row>
    <row r="69" spans="1:13" x14ac:dyDescent="0.15">
      <c r="A69" s="311"/>
      <c r="B69" s="270"/>
      <c r="C69" s="270"/>
      <c r="D69" s="270"/>
      <c r="E69" s="270"/>
      <c r="F69" s="270"/>
      <c r="G69" s="270"/>
      <c r="H69" s="270"/>
      <c r="I69" s="270"/>
      <c r="J69" s="270"/>
      <c r="K69" s="270"/>
      <c r="L69" s="270"/>
      <c r="M69" s="270"/>
    </row>
    <row r="70" spans="1:13" x14ac:dyDescent="0.15">
      <c r="A70" s="311"/>
      <c r="B70" s="270"/>
      <c r="C70" s="270"/>
      <c r="D70" s="270"/>
      <c r="E70" s="270"/>
      <c r="F70" s="270"/>
      <c r="G70" s="270"/>
      <c r="H70" s="270"/>
      <c r="I70" s="270"/>
      <c r="J70" s="270"/>
      <c r="K70" s="270"/>
      <c r="L70" s="270"/>
      <c r="M70" s="270"/>
    </row>
    <row r="71" spans="1:13" x14ac:dyDescent="0.15">
      <c r="A71" s="311"/>
      <c r="B71" s="270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</row>
    <row r="72" spans="1:13" x14ac:dyDescent="0.15">
      <c r="A72" s="311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</row>
    <row r="73" spans="1:13" x14ac:dyDescent="0.15">
      <c r="A73" s="311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</row>
    <row r="74" spans="1:13" x14ac:dyDescent="0.15">
      <c r="A74" s="311"/>
      <c r="B74" s="270"/>
      <c r="C74" s="270"/>
      <c r="D74" s="270"/>
      <c r="E74" s="270"/>
      <c r="F74" s="270"/>
      <c r="G74" s="270"/>
      <c r="H74" s="270"/>
      <c r="I74" s="270"/>
      <c r="J74" s="270"/>
      <c r="K74" s="270"/>
      <c r="L74" s="270"/>
      <c r="M74" s="270"/>
    </row>
    <row r="75" spans="1:13" x14ac:dyDescent="0.15">
      <c r="A75" s="311"/>
      <c r="B75" s="270"/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</row>
    <row r="76" spans="1:13" x14ac:dyDescent="0.15">
      <c r="A76" s="311"/>
      <c r="B76" s="270"/>
      <c r="C76" s="270"/>
      <c r="D76" s="270"/>
      <c r="E76" s="270"/>
      <c r="F76" s="270"/>
      <c r="G76" s="270"/>
      <c r="H76" s="270"/>
      <c r="I76" s="270"/>
      <c r="J76" s="270"/>
      <c r="K76" s="270"/>
      <c r="L76" s="270"/>
      <c r="M76" s="270"/>
    </row>
    <row r="77" spans="1:13" x14ac:dyDescent="0.15">
      <c r="A77" s="311"/>
      <c r="B77" s="270"/>
      <c r="C77" s="270"/>
      <c r="D77" s="270"/>
      <c r="E77" s="270"/>
      <c r="F77" s="270"/>
      <c r="G77" s="270"/>
      <c r="H77" s="270"/>
      <c r="I77" s="270"/>
      <c r="J77" s="270"/>
      <c r="K77" s="270"/>
      <c r="L77" s="270"/>
      <c r="M77" s="270"/>
    </row>
    <row r="78" spans="1:13" x14ac:dyDescent="0.15">
      <c r="A78" s="311"/>
      <c r="B78" s="270"/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</row>
    <row r="79" spans="1:13" x14ac:dyDescent="0.15">
      <c r="A79" s="311"/>
      <c r="B79" s="270"/>
      <c r="C79" s="270"/>
      <c r="D79" s="270"/>
      <c r="E79" s="270"/>
      <c r="F79" s="270"/>
      <c r="G79" s="270"/>
      <c r="H79" s="270"/>
      <c r="I79" s="270"/>
      <c r="J79" s="270"/>
      <c r="K79" s="270"/>
      <c r="L79" s="270"/>
      <c r="M79" s="270"/>
    </row>
    <row r="80" spans="1:13" x14ac:dyDescent="0.15">
      <c r="A80" s="311"/>
      <c r="B80" s="270"/>
      <c r="C80" s="270"/>
      <c r="D80" s="270"/>
      <c r="E80" s="270"/>
      <c r="F80" s="270"/>
      <c r="G80" s="270"/>
      <c r="H80" s="270"/>
      <c r="I80" s="270"/>
      <c r="J80" s="270"/>
      <c r="K80" s="270"/>
      <c r="L80" s="270"/>
      <c r="M80" s="270"/>
    </row>
    <row r="81" spans="1:13" x14ac:dyDescent="0.15">
      <c r="A81" s="311"/>
      <c r="B81" s="270"/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0"/>
    </row>
    <row r="82" spans="1:13" x14ac:dyDescent="0.15">
      <c r="A82" s="311"/>
      <c r="B82" s="270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</row>
    <row r="83" spans="1:13" x14ac:dyDescent="0.15">
      <c r="A83" s="311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</row>
    <row r="84" spans="1:13" x14ac:dyDescent="0.15">
      <c r="A84" s="311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</row>
    <row r="85" spans="1:13" x14ac:dyDescent="0.15">
      <c r="A85" s="311"/>
      <c r="B85" s="270"/>
      <c r="C85" s="270"/>
      <c r="D85" s="270"/>
      <c r="E85" s="270"/>
      <c r="F85" s="270"/>
      <c r="G85" s="270"/>
      <c r="H85" s="270"/>
      <c r="I85" s="270"/>
      <c r="J85" s="270"/>
      <c r="K85" s="270"/>
      <c r="L85" s="270"/>
      <c r="M85" s="270"/>
    </row>
    <row r="86" spans="1:13" x14ac:dyDescent="0.15">
      <c r="A86" s="311"/>
      <c r="B86" s="270"/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</row>
    <row r="87" spans="1:13" x14ac:dyDescent="0.15">
      <c r="A87" s="311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</row>
    <row r="88" spans="1:13" x14ac:dyDescent="0.15">
      <c r="A88" s="311"/>
      <c r="B88" s="270"/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</row>
    <row r="89" spans="1:13" x14ac:dyDescent="0.15">
      <c r="A89" s="311"/>
      <c r="B89" s="270"/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</row>
    <row r="90" spans="1:13" x14ac:dyDescent="0.15">
      <c r="A90" s="311"/>
      <c r="B90" s="270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</row>
    <row r="91" spans="1:13" x14ac:dyDescent="0.15">
      <c r="A91" s="311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</row>
    <row r="197" spans="1:56" s="280" customFormat="1" x14ac:dyDescent="0.15">
      <c r="A197" s="312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</row>
    <row r="198" spans="1:56" s="280" customFormat="1" x14ac:dyDescent="0.15">
      <c r="A198" s="312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</row>
    <row r="200" spans="1:56" s="280" customFormat="1" ht="12" hidden="1" customHeight="1" x14ac:dyDescent="0.15">
      <c r="A200" s="388">
        <f>SUM(A7:M62)</f>
        <v>4990</v>
      </c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BD200" s="389">
        <f>SUM(BD1:BF199)</f>
        <v>0</v>
      </c>
    </row>
    <row r="201" spans="1:56" s="280" customFormat="1" x14ac:dyDescent="0.15">
      <c r="A201" s="312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</row>
    <row r="202" spans="1:56" s="280" customFormat="1" x14ac:dyDescent="0.15">
      <c r="A202" s="312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</row>
    <row r="203" spans="1:56" s="280" customFormat="1" x14ac:dyDescent="0.15">
      <c r="A203" s="312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</row>
    <row r="204" spans="1:56" s="280" customFormat="1" x14ac:dyDescent="0.15">
      <c r="A204" s="312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</row>
    <row r="205" spans="1:56" s="280" customFormat="1" x14ac:dyDescent="0.15">
      <c r="A205" s="312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</row>
    <row r="206" spans="1:56" s="280" customFormat="1" x14ac:dyDescent="0.15">
      <c r="A206" s="312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</row>
    <row r="207" spans="1:56" s="280" customFormat="1" x14ac:dyDescent="0.15">
      <c r="A207" s="312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</row>
    <row r="208" spans="1:56" s="280" customFormat="1" x14ac:dyDescent="0.15">
      <c r="A208" s="312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AA208" s="387"/>
    </row>
    <row r="209" spans="1:25" s="280" customFormat="1" x14ac:dyDescent="0.15">
      <c r="A209" s="312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</row>
    <row r="210" spans="1:25" s="280" customFormat="1" x14ac:dyDescent="0.15">
      <c r="A210" s="312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</row>
    <row r="211" spans="1:25" s="280" customFormat="1" x14ac:dyDescent="0.15">
      <c r="A211" s="312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</row>
    <row r="212" spans="1:25" x14ac:dyDescent="0.15">
      <c r="A212" s="313"/>
      <c r="B212" s="314"/>
      <c r="C212" s="314"/>
      <c r="D212" s="314"/>
      <c r="E212" s="314"/>
      <c r="F212" s="314"/>
      <c r="G212" s="314"/>
      <c r="H212" s="314"/>
      <c r="I212" s="314"/>
      <c r="J212" s="314"/>
      <c r="K212" s="314"/>
      <c r="L212" s="314"/>
      <c r="M212" s="314"/>
      <c r="N212" s="315"/>
      <c r="O212" s="315"/>
      <c r="P212" s="31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F30" sqref="F30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sqref="A1:XFD1048576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P30" sqref="P30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2"/>
  <sheetViews>
    <sheetView workbookViewId="0">
      <selection activeCell="C11" sqref="C11"/>
    </sheetView>
  </sheetViews>
  <sheetFormatPr baseColWidth="10" defaultRowHeight="15" x14ac:dyDescent="0.25"/>
  <cols>
    <col min="1" max="16384" width="11.42578125" style="130"/>
  </cols>
  <sheetData>
    <row r="1" spans="1:58" x14ac:dyDescent="0.25">
      <c r="A1" s="25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</row>
    <row r="2" spans="1:58" x14ac:dyDescent="0.25">
      <c r="A2" s="252" t="s">
        <v>68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</row>
    <row r="3" spans="1:58" x14ac:dyDescent="0.25">
      <c r="A3" s="252" t="s">
        <v>69</v>
      </c>
      <c r="B3" s="132"/>
      <c r="C3" s="132"/>
      <c r="D3" s="134"/>
      <c r="E3" s="132"/>
      <c r="F3" s="132"/>
      <c r="G3" s="132"/>
      <c r="H3" s="132"/>
      <c r="I3" s="132"/>
      <c r="J3" s="132"/>
      <c r="K3" s="132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</row>
    <row r="4" spans="1:58" x14ac:dyDescent="0.25">
      <c r="A4" s="252" t="s">
        <v>70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x14ac:dyDescent="0.25">
      <c r="A5" s="131" t="s">
        <v>71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</row>
    <row r="6" spans="1:58" x14ac:dyDescent="0.25">
      <c r="A6" s="404" t="s">
        <v>1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255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33"/>
      <c r="AW6" s="133"/>
      <c r="AX6" s="140"/>
      <c r="AY6" s="140"/>
      <c r="AZ6" s="140"/>
      <c r="BA6" s="140"/>
      <c r="BB6" s="140"/>
      <c r="BC6" s="140"/>
      <c r="BD6" s="140"/>
      <c r="BE6" s="140"/>
      <c r="BF6" s="140"/>
    </row>
    <row r="7" spans="1:58" x14ac:dyDescent="0.25">
      <c r="A7" s="135" t="s">
        <v>2</v>
      </c>
      <c r="B7" s="135"/>
      <c r="C7" s="135"/>
      <c r="D7" s="135"/>
      <c r="E7" s="135"/>
      <c r="F7" s="135"/>
      <c r="G7" s="135"/>
      <c r="H7" s="135"/>
      <c r="I7" s="135"/>
      <c r="J7" s="256"/>
      <c r="K7" s="135"/>
      <c r="L7" s="135"/>
      <c r="M7" s="135"/>
      <c r="N7" s="187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33"/>
      <c r="AW7" s="133"/>
      <c r="AX7" s="140"/>
      <c r="AY7" s="140"/>
      <c r="AZ7" s="140"/>
      <c r="BA7" s="140"/>
      <c r="BB7" s="140"/>
      <c r="BC7" s="140"/>
      <c r="BD7" s="140"/>
      <c r="BE7" s="140"/>
      <c r="BF7" s="140"/>
    </row>
    <row r="8" spans="1:58" x14ac:dyDescent="0.25">
      <c r="A8" s="395" t="s">
        <v>3</v>
      </c>
      <c r="B8" s="397" t="s">
        <v>4</v>
      </c>
      <c r="C8" s="390" t="s">
        <v>5</v>
      </c>
      <c r="D8" s="392"/>
      <c r="E8" s="392"/>
      <c r="F8" s="392"/>
      <c r="G8" s="392"/>
      <c r="H8" s="392"/>
      <c r="I8" s="392"/>
      <c r="J8" s="392"/>
      <c r="K8" s="390" t="s">
        <v>6</v>
      </c>
      <c r="L8" s="391"/>
      <c r="M8" s="393" t="s">
        <v>7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45"/>
      <c r="AU8" s="145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</row>
    <row r="9" spans="1:58" ht="21" x14ac:dyDescent="0.25">
      <c r="A9" s="396"/>
      <c r="B9" s="398"/>
      <c r="C9" s="151" t="s">
        <v>8</v>
      </c>
      <c r="D9" s="136" t="s">
        <v>9</v>
      </c>
      <c r="E9" s="136" t="s">
        <v>10</v>
      </c>
      <c r="F9" s="136" t="s">
        <v>11</v>
      </c>
      <c r="G9" s="136" t="s">
        <v>12</v>
      </c>
      <c r="H9" s="136" t="s">
        <v>13</v>
      </c>
      <c r="I9" s="136" t="s">
        <v>14</v>
      </c>
      <c r="J9" s="137" t="s">
        <v>15</v>
      </c>
      <c r="K9" s="138" t="s">
        <v>16</v>
      </c>
      <c r="L9" s="137" t="s">
        <v>17</v>
      </c>
      <c r="M9" s="394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45"/>
      <c r="AU9" s="145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</row>
    <row r="10" spans="1:58" x14ac:dyDescent="0.25">
      <c r="A10" s="152" t="s">
        <v>18</v>
      </c>
      <c r="B10" s="215">
        <v>0</v>
      </c>
      <c r="C10" s="247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v>0</v>
      </c>
      <c r="I10" s="248">
        <v>0</v>
      </c>
      <c r="J10" s="249">
        <v>0</v>
      </c>
      <c r="K10" s="247">
        <v>0</v>
      </c>
      <c r="L10" s="250">
        <v>0</v>
      </c>
      <c r="M10" s="206">
        <v>0</v>
      </c>
      <c r="N10" s="253" t="s">
        <v>72</v>
      </c>
      <c r="O10" s="148"/>
      <c r="P10" s="148"/>
      <c r="Q10" s="141"/>
      <c r="R10" s="141"/>
      <c r="S10" s="141"/>
      <c r="T10" s="141"/>
      <c r="U10" s="141"/>
      <c r="V10" s="141"/>
      <c r="W10" s="141"/>
      <c r="X10" s="150"/>
      <c r="Y10" s="150"/>
      <c r="Z10" s="150"/>
      <c r="AA10" s="150"/>
      <c r="AB10" s="150"/>
      <c r="AC10" s="145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45"/>
      <c r="AU10" s="145"/>
      <c r="AV10" s="150"/>
      <c r="AW10" s="150"/>
      <c r="AX10" s="150"/>
      <c r="AY10" s="150"/>
      <c r="AZ10" s="150"/>
      <c r="BA10" s="188" t="s">
        <v>73</v>
      </c>
      <c r="BB10" s="153" t="s">
        <v>73</v>
      </c>
      <c r="BC10" s="153" t="s">
        <v>73</v>
      </c>
      <c r="BD10" s="257">
        <v>0</v>
      </c>
      <c r="BE10" s="257">
        <v>0</v>
      </c>
      <c r="BF10" s="257" t="s">
        <v>73</v>
      </c>
    </row>
    <row r="11" spans="1:58" x14ac:dyDescent="0.25">
      <c r="A11" s="154" t="s">
        <v>19</v>
      </c>
      <c r="B11" s="234">
        <v>0</v>
      </c>
      <c r="C11" s="221"/>
      <c r="D11" s="222"/>
      <c r="E11" s="222"/>
      <c r="F11" s="222"/>
      <c r="G11" s="222"/>
      <c r="H11" s="222"/>
      <c r="I11" s="222"/>
      <c r="J11" s="228"/>
      <c r="K11" s="221"/>
      <c r="L11" s="228"/>
      <c r="M11" s="235"/>
      <c r="N11" s="253" t="s">
        <v>72</v>
      </c>
      <c r="O11" s="148"/>
      <c r="P11" s="148"/>
      <c r="Q11" s="141"/>
      <c r="R11" s="141"/>
      <c r="S11" s="141"/>
      <c r="T11" s="141"/>
      <c r="U11" s="141"/>
      <c r="V11" s="141"/>
      <c r="W11" s="141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45"/>
      <c r="AU11" s="145"/>
      <c r="AV11" s="150"/>
      <c r="AW11" s="150"/>
      <c r="AX11" s="150"/>
      <c r="AY11" s="150"/>
      <c r="AZ11" s="150"/>
      <c r="BA11" s="188" t="s">
        <v>73</v>
      </c>
      <c r="BB11" s="153" t="s">
        <v>73</v>
      </c>
      <c r="BC11" s="153" t="s">
        <v>73</v>
      </c>
      <c r="BD11" s="257">
        <v>0</v>
      </c>
      <c r="BE11" s="257">
        <v>0</v>
      </c>
      <c r="BF11" s="257" t="s">
        <v>73</v>
      </c>
    </row>
    <row r="12" spans="1:58" x14ac:dyDescent="0.25">
      <c r="A12" s="155" t="s">
        <v>20</v>
      </c>
      <c r="B12" s="206">
        <v>0</v>
      </c>
      <c r="C12" s="207"/>
      <c r="D12" s="208"/>
      <c r="E12" s="208"/>
      <c r="F12" s="208"/>
      <c r="G12" s="208"/>
      <c r="H12" s="208"/>
      <c r="I12" s="208"/>
      <c r="J12" s="204"/>
      <c r="K12" s="207"/>
      <c r="L12" s="204"/>
      <c r="M12" s="236"/>
      <c r="N12" s="253" t="s">
        <v>72</v>
      </c>
      <c r="O12" s="148"/>
      <c r="P12" s="148"/>
      <c r="Q12" s="141"/>
      <c r="R12" s="141"/>
      <c r="S12" s="141"/>
      <c r="T12" s="141"/>
      <c r="U12" s="141"/>
      <c r="V12" s="141"/>
      <c r="W12" s="141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45"/>
      <c r="AU12" s="145"/>
      <c r="AV12" s="150"/>
      <c r="AW12" s="150"/>
      <c r="AX12" s="150"/>
      <c r="AY12" s="150"/>
      <c r="AZ12" s="150"/>
      <c r="BA12" s="188" t="s">
        <v>73</v>
      </c>
      <c r="BB12" s="153" t="s">
        <v>73</v>
      </c>
      <c r="BC12" s="153" t="s">
        <v>73</v>
      </c>
      <c r="BD12" s="257">
        <v>0</v>
      </c>
      <c r="BE12" s="257">
        <v>0</v>
      </c>
      <c r="BF12" s="257" t="s">
        <v>73</v>
      </c>
    </row>
    <row r="13" spans="1:58" x14ac:dyDescent="0.25">
      <c r="A13" s="156" t="s">
        <v>21</v>
      </c>
      <c r="B13" s="206">
        <v>0</v>
      </c>
      <c r="C13" s="207"/>
      <c r="D13" s="208"/>
      <c r="E13" s="208"/>
      <c r="F13" s="208"/>
      <c r="G13" s="208"/>
      <c r="H13" s="208"/>
      <c r="I13" s="208"/>
      <c r="J13" s="204"/>
      <c r="K13" s="207"/>
      <c r="L13" s="204"/>
      <c r="M13" s="236"/>
      <c r="N13" s="253" t="s">
        <v>72</v>
      </c>
      <c r="O13" s="148"/>
      <c r="P13" s="148"/>
      <c r="Q13" s="141"/>
      <c r="R13" s="141"/>
      <c r="S13" s="141"/>
      <c r="T13" s="141"/>
      <c r="U13" s="141"/>
      <c r="V13" s="141"/>
      <c r="W13" s="141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45"/>
      <c r="AU13" s="145"/>
      <c r="AV13" s="150"/>
      <c r="AW13" s="150"/>
      <c r="AX13" s="150"/>
      <c r="AY13" s="150"/>
      <c r="AZ13" s="150"/>
      <c r="BA13" s="188" t="s">
        <v>73</v>
      </c>
      <c r="BB13" s="153" t="s">
        <v>73</v>
      </c>
      <c r="BC13" s="153" t="s">
        <v>73</v>
      </c>
      <c r="BD13" s="257">
        <v>0</v>
      </c>
      <c r="BE13" s="257">
        <v>0</v>
      </c>
      <c r="BF13" s="257" t="s">
        <v>73</v>
      </c>
    </row>
    <row r="14" spans="1:58" x14ac:dyDescent="0.25">
      <c r="A14" s="157" t="s">
        <v>22</v>
      </c>
      <c r="B14" s="232">
        <v>0</v>
      </c>
      <c r="C14" s="229"/>
      <c r="D14" s="230"/>
      <c r="E14" s="230"/>
      <c r="F14" s="230"/>
      <c r="G14" s="230"/>
      <c r="H14" s="230"/>
      <c r="I14" s="230"/>
      <c r="J14" s="231"/>
      <c r="K14" s="229"/>
      <c r="L14" s="231"/>
      <c r="M14" s="245"/>
      <c r="N14" s="253" t="s">
        <v>72</v>
      </c>
      <c r="O14" s="148"/>
      <c r="P14" s="148"/>
      <c r="Q14" s="141"/>
      <c r="R14" s="141"/>
      <c r="S14" s="141"/>
      <c r="T14" s="141"/>
      <c r="U14" s="141"/>
      <c r="V14" s="141"/>
      <c r="W14" s="141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45"/>
      <c r="AU14" s="145"/>
      <c r="AV14" s="150"/>
      <c r="AW14" s="150"/>
      <c r="AX14" s="150"/>
      <c r="AY14" s="150"/>
      <c r="AZ14" s="150"/>
      <c r="BA14" s="188" t="s">
        <v>73</v>
      </c>
      <c r="BB14" s="153" t="s">
        <v>73</v>
      </c>
      <c r="BC14" s="153" t="s">
        <v>73</v>
      </c>
      <c r="BD14" s="257">
        <v>0</v>
      </c>
      <c r="BE14" s="257">
        <v>0</v>
      </c>
      <c r="BF14" s="257" t="s">
        <v>73</v>
      </c>
    </row>
    <row r="15" spans="1:58" x14ac:dyDescent="0.25">
      <c r="A15" s="142" t="s">
        <v>23</v>
      </c>
      <c r="B15" s="206">
        <v>0</v>
      </c>
      <c r="C15" s="207"/>
      <c r="D15" s="208"/>
      <c r="E15" s="208"/>
      <c r="F15" s="208"/>
      <c r="G15" s="208"/>
      <c r="H15" s="208"/>
      <c r="I15" s="208"/>
      <c r="J15" s="204"/>
      <c r="K15" s="207"/>
      <c r="L15" s="204"/>
      <c r="M15" s="236"/>
      <c r="N15" s="253" t="s">
        <v>72</v>
      </c>
      <c r="O15" s="148"/>
      <c r="P15" s="148"/>
      <c r="Q15" s="141"/>
      <c r="R15" s="141"/>
      <c r="S15" s="141"/>
      <c r="T15" s="141"/>
      <c r="U15" s="141"/>
      <c r="V15" s="141"/>
      <c r="W15" s="141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45"/>
      <c r="AU15" s="145"/>
      <c r="AV15" s="150"/>
      <c r="AW15" s="150"/>
      <c r="AX15" s="150"/>
      <c r="AY15" s="150"/>
      <c r="AZ15" s="150"/>
      <c r="BA15" s="188" t="s">
        <v>73</v>
      </c>
      <c r="BB15" s="153" t="s">
        <v>73</v>
      </c>
      <c r="BC15" s="153" t="s">
        <v>73</v>
      </c>
      <c r="BD15" s="257">
        <v>0</v>
      </c>
      <c r="BE15" s="257">
        <v>0</v>
      </c>
      <c r="BF15" s="257" t="s">
        <v>73</v>
      </c>
    </row>
    <row r="16" spans="1:58" x14ac:dyDescent="0.25">
      <c r="A16" s="189" t="s">
        <v>24</v>
      </c>
      <c r="B16" s="206">
        <v>0</v>
      </c>
      <c r="C16" s="207"/>
      <c r="D16" s="208"/>
      <c r="E16" s="208"/>
      <c r="F16" s="208"/>
      <c r="G16" s="208"/>
      <c r="H16" s="208"/>
      <c r="I16" s="208"/>
      <c r="J16" s="204"/>
      <c r="K16" s="207"/>
      <c r="L16" s="204"/>
      <c r="M16" s="236"/>
      <c r="N16" s="253" t="s">
        <v>72</v>
      </c>
      <c r="O16" s="148"/>
      <c r="P16" s="148"/>
      <c r="Q16" s="141"/>
      <c r="R16" s="141"/>
      <c r="S16" s="141"/>
      <c r="T16" s="141"/>
      <c r="U16" s="141"/>
      <c r="V16" s="141"/>
      <c r="W16" s="141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45"/>
      <c r="AU16" s="145"/>
      <c r="AV16" s="150"/>
      <c r="AW16" s="150"/>
      <c r="AX16" s="150"/>
      <c r="AY16" s="150"/>
      <c r="AZ16" s="150"/>
      <c r="BA16" s="188" t="s">
        <v>73</v>
      </c>
      <c r="BB16" s="153" t="s">
        <v>73</v>
      </c>
      <c r="BC16" s="153" t="s">
        <v>73</v>
      </c>
      <c r="BD16" s="257">
        <v>0</v>
      </c>
      <c r="BE16" s="257">
        <v>0</v>
      </c>
      <c r="BF16" s="257" t="s">
        <v>73</v>
      </c>
    </row>
    <row r="17" spans="1:58" x14ac:dyDescent="0.25">
      <c r="A17" s="158" t="s">
        <v>25</v>
      </c>
      <c r="B17" s="233">
        <v>0</v>
      </c>
      <c r="C17" s="223"/>
      <c r="D17" s="242"/>
      <c r="E17" s="242"/>
      <c r="F17" s="226"/>
      <c r="G17" s="226"/>
      <c r="H17" s="226"/>
      <c r="I17" s="226"/>
      <c r="J17" s="220"/>
      <c r="K17" s="219"/>
      <c r="L17" s="205"/>
      <c r="M17" s="246"/>
      <c r="N17" s="253" t="s">
        <v>72</v>
      </c>
      <c r="O17" s="148"/>
      <c r="P17" s="148"/>
      <c r="Q17" s="141"/>
      <c r="R17" s="141"/>
      <c r="S17" s="141"/>
      <c r="T17" s="141"/>
      <c r="U17" s="141"/>
      <c r="V17" s="141"/>
      <c r="W17" s="141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45"/>
      <c r="AU17" s="145"/>
      <c r="AV17" s="150"/>
      <c r="AW17" s="150"/>
      <c r="AX17" s="150"/>
      <c r="AY17" s="150"/>
      <c r="AZ17" s="150"/>
      <c r="BA17" s="188" t="s">
        <v>73</v>
      </c>
      <c r="BB17" s="153" t="s">
        <v>73</v>
      </c>
      <c r="BC17" s="153" t="s">
        <v>73</v>
      </c>
      <c r="BD17" s="257">
        <v>0</v>
      </c>
      <c r="BE17" s="257">
        <v>0</v>
      </c>
      <c r="BF17" s="257" t="s">
        <v>73</v>
      </c>
    </row>
    <row r="18" spans="1:58" x14ac:dyDescent="0.25">
      <c r="A18" s="158" t="s">
        <v>26</v>
      </c>
      <c r="B18" s="206">
        <v>0</v>
      </c>
      <c r="C18" s="207"/>
      <c r="D18" s="208"/>
      <c r="E18" s="208"/>
      <c r="F18" s="226"/>
      <c r="G18" s="226"/>
      <c r="H18" s="226"/>
      <c r="I18" s="226"/>
      <c r="J18" s="205"/>
      <c r="K18" s="242"/>
      <c r="L18" s="205"/>
      <c r="M18" s="246"/>
      <c r="N18" s="253" t="s">
        <v>72</v>
      </c>
      <c r="O18" s="140"/>
      <c r="P18" s="140"/>
      <c r="Q18" s="140"/>
      <c r="R18" s="140"/>
      <c r="S18" s="140"/>
      <c r="T18" s="140"/>
      <c r="U18" s="140"/>
      <c r="V18" s="140"/>
      <c r="W18" s="14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5"/>
      <c r="AU18" s="145"/>
      <c r="AV18" s="150"/>
      <c r="AW18" s="150"/>
      <c r="AX18" s="150"/>
      <c r="AY18" s="150"/>
      <c r="AZ18" s="150"/>
      <c r="BA18" s="188" t="s">
        <v>73</v>
      </c>
      <c r="BB18" s="153" t="s">
        <v>73</v>
      </c>
      <c r="BC18" s="153" t="s">
        <v>73</v>
      </c>
      <c r="BD18" s="257">
        <v>0</v>
      </c>
      <c r="BE18" s="257">
        <v>0</v>
      </c>
      <c r="BF18" s="257" t="s">
        <v>73</v>
      </c>
    </row>
    <row r="19" spans="1:58" x14ac:dyDescent="0.25">
      <c r="A19" s="158" t="s">
        <v>27</v>
      </c>
      <c r="B19" s="233">
        <v>0</v>
      </c>
      <c r="C19" s="225"/>
      <c r="D19" s="226"/>
      <c r="E19" s="226"/>
      <c r="F19" s="226"/>
      <c r="G19" s="226"/>
      <c r="H19" s="226"/>
      <c r="I19" s="226"/>
      <c r="J19" s="205"/>
      <c r="K19" s="207"/>
      <c r="L19" s="205"/>
      <c r="M19" s="246"/>
      <c r="N19" s="253" t="s">
        <v>72</v>
      </c>
      <c r="O19" s="140"/>
      <c r="P19" s="140"/>
      <c r="Q19" s="140"/>
      <c r="R19" s="140"/>
      <c r="S19" s="140"/>
      <c r="T19" s="140"/>
      <c r="U19" s="140"/>
      <c r="V19" s="140"/>
      <c r="W19" s="14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45"/>
      <c r="AU19" s="145"/>
      <c r="AV19" s="150"/>
      <c r="AW19" s="150"/>
      <c r="AX19" s="150"/>
      <c r="AY19" s="150"/>
      <c r="AZ19" s="150"/>
      <c r="BA19" s="188" t="s">
        <v>73</v>
      </c>
      <c r="BB19" s="153" t="s">
        <v>73</v>
      </c>
      <c r="BC19" s="153" t="s">
        <v>73</v>
      </c>
      <c r="BD19" s="257">
        <v>0</v>
      </c>
      <c r="BE19" s="257">
        <v>0</v>
      </c>
      <c r="BF19" s="257" t="s">
        <v>73</v>
      </c>
    </row>
    <row r="20" spans="1:58" x14ac:dyDescent="0.25">
      <c r="A20" s="158" t="s">
        <v>28</v>
      </c>
      <c r="B20" s="233">
        <v>0</v>
      </c>
      <c r="C20" s="225"/>
      <c r="D20" s="226"/>
      <c r="E20" s="226"/>
      <c r="F20" s="226"/>
      <c r="G20" s="226"/>
      <c r="H20" s="226"/>
      <c r="I20" s="226"/>
      <c r="J20" s="205"/>
      <c r="K20" s="207"/>
      <c r="L20" s="205"/>
      <c r="M20" s="246"/>
      <c r="N20" s="253" t="s">
        <v>72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45"/>
      <c r="AU20" s="145"/>
      <c r="AV20" s="150"/>
      <c r="AW20" s="150"/>
      <c r="AX20" s="150"/>
      <c r="AY20" s="150"/>
      <c r="AZ20" s="150"/>
      <c r="BA20" s="188" t="s">
        <v>73</v>
      </c>
      <c r="BB20" s="153" t="s">
        <v>73</v>
      </c>
      <c r="BC20" s="153" t="s">
        <v>73</v>
      </c>
      <c r="BD20" s="257">
        <v>0</v>
      </c>
      <c r="BE20" s="257">
        <v>0</v>
      </c>
      <c r="BF20" s="257" t="s">
        <v>73</v>
      </c>
    </row>
    <row r="21" spans="1:58" ht="31.5" x14ac:dyDescent="0.25">
      <c r="A21" s="159" t="s">
        <v>29</v>
      </c>
      <c r="B21" s="210">
        <v>0</v>
      </c>
      <c r="C21" s="211"/>
      <c r="D21" s="212"/>
      <c r="E21" s="212"/>
      <c r="F21" s="212"/>
      <c r="G21" s="212"/>
      <c r="H21" s="212"/>
      <c r="I21" s="212"/>
      <c r="J21" s="214"/>
      <c r="K21" s="211"/>
      <c r="L21" s="214"/>
      <c r="M21" s="237"/>
      <c r="N21" s="253" t="s">
        <v>72</v>
      </c>
      <c r="O21" s="140"/>
      <c r="P21" s="140"/>
      <c r="Q21" s="140"/>
      <c r="R21" s="140"/>
      <c r="S21" s="140"/>
      <c r="T21" s="140"/>
      <c r="U21" s="140"/>
      <c r="V21" s="140"/>
      <c r="W21" s="14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45"/>
      <c r="AU21" s="145"/>
      <c r="AV21" s="150"/>
      <c r="AW21" s="150"/>
      <c r="AX21" s="150"/>
      <c r="AY21" s="150"/>
      <c r="AZ21" s="150"/>
      <c r="BA21" s="188" t="s">
        <v>73</v>
      </c>
      <c r="BB21" s="153" t="s">
        <v>73</v>
      </c>
      <c r="BC21" s="153" t="s">
        <v>73</v>
      </c>
      <c r="BD21" s="257">
        <v>0</v>
      </c>
      <c r="BE21" s="257">
        <v>0</v>
      </c>
      <c r="BF21" s="257" t="s">
        <v>73</v>
      </c>
    </row>
    <row r="22" spans="1:58" x14ac:dyDescent="0.25">
      <c r="A22" s="135" t="s">
        <v>30</v>
      </c>
      <c r="B22" s="135"/>
      <c r="C22" s="135"/>
      <c r="D22" s="135"/>
      <c r="E22" s="135"/>
      <c r="F22" s="135"/>
      <c r="G22" s="135"/>
      <c r="H22" s="135"/>
      <c r="I22" s="135"/>
      <c r="J22" s="256"/>
      <c r="K22" s="135"/>
      <c r="L22" s="135"/>
      <c r="M22" s="135"/>
      <c r="N22" s="133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33"/>
      <c r="AW22" s="133"/>
      <c r="AX22" s="140"/>
      <c r="AY22" s="140"/>
      <c r="AZ22" s="140"/>
      <c r="BA22" s="140"/>
      <c r="BB22" s="140"/>
      <c r="BC22" s="140"/>
      <c r="BD22" s="140"/>
      <c r="BE22" s="140"/>
      <c r="BF22" s="140"/>
    </row>
    <row r="23" spans="1:58" x14ac:dyDescent="0.25">
      <c r="A23" s="395" t="s">
        <v>31</v>
      </c>
      <c r="B23" s="397" t="s">
        <v>4</v>
      </c>
      <c r="C23" s="390" t="s">
        <v>5</v>
      </c>
      <c r="D23" s="392"/>
      <c r="E23" s="392"/>
      <c r="F23" s="392"/>
      <c r="G23" s="392"/>
      <c r="H23" s="392"/>
      <c r="I23" s="392"/>
      <c r="J23" s="392"/>
      <c r="K23" s="390" t="s">
        <v>6</v>
      </c>
      <c r="L23" s="391"/>
      <c r="M23" s="393" t="s">
        <v>7</v>
      </c>
      <c r="N23" s="254"/>
      <c r="O23" s="254"/>
      <c r="P23" s="148"/>
      <c r="Q23" s="148"/>
      <c r="R23" s="148"/>
      <c r="S23" s="141"/>
      <c r="T23" s="141"/>
      <c r="U23" s="141"/>
      <c r="V23" s="141"/>
      <c r="W23" s="141"/>
      <c r="X23" s="141"/>
      <c r="Y23" s="141"/>
      <c r="Z23" s="145"/>
      <c r="AA23" s="149"/>
      <c r="AB23" s="149"/>
      <c r="AC23" s="145"/>
      <c r="AD23" s="145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45"/>
      <c r="AW23" s="145"/>
      <c r="AX23" s="150"/>
      <c r="AY23" s="150"/>
      <c r="AZ23" s="150"/>
      <c r="BA23" s="150"/>
      <c r="BB23" s="150"/>
      <c r="BC23" s="150"/>
      <c r="BD23" s="150"/>
      <c r="BE23" s="150"/>
      <c r="BF23" s="150"/>
    </row>
    <row r="24" spans="1:58" ht="21" x14ac:dyDescent="0.25">
      <c r="A24" s="396"/>
      <c r="B24" s="398"/>
      <c r="C24" s="151" t="s">
        <v>8</v>
      </c>
      <c r="D24" s="136" t="s">
        <v>9</v>
      </c>
      <c r="E24" s="136" t="s">
        <v>10</v>
      </c>
      <c r="F24" s="136" t="s">
        <v>11</v>
      </c>
      <c r="G24" s="136" t="s">
        <v>12</v>
      </c>
      <c r="H24" s="136" t="s">
        <v>13</v>
      </c>
      <c r="I24" s="136" t="s">
        <v>14</v>
      </c>
      <c r="J24" s="137" t="s">
        <v>15</v>
      </c>
      <c r="K24" s="138" t="s">
        <v>16</v>
      </c>
      <c r="L24" s="137" t="s">
        <v>17</v>
      </c>
      <c r="M24" s="394"/>
      <c r="N24" s="254"/>
      <c r="O24" s="254"/>
      <c r="P24" s="148"/>
      <c r="Q24" s="148"/>
      <c r="R24" s="148"/>
      <c r="S24" s="141"/>
      <c r="T24" s="141"/>
      <c r="U24" s="141"/>
      <c r="V24" s="141"/>
      <c r="W24" s="141"/>
      <c r="X24" s="141"/>
      <c r="Y24" s="141"/>
      <c r="Z24" s="145"/>
      <c r="AA24" s="149"/>
      <c r="AB24" s="149"/>
      <c r="AC24" s="145"/>
      <c r="AD24" s="145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45"/>
      <c r="AW24" s="145"/>
      <c r="AX24" s="150"/>
      <c r="AY24" s="150"/>
      <c r="AZ24" s="150"/>
      <c r="BA24" s="150"/>
      <c r="BB24" s="150"/>
      <c r="BC24" s="150"/>
      <c r="BD24" s="150"/>
      <c r="BE24" s="150"/>
      <c r="BF24" s="150"/>
    </row>
    <row r="25" spans="1:58" x14ac:dyDescent="0.25">
      <c r="A25" s="191" t="s">
        <v>32</v>
      </c>
      <c r="B25" s="234">
        <v>0</v>
      </c>
      <c r="C25" s="221"/>
      <c r="D25" s="222"/>
      <c r="E25" s="222"/>
      <c r="F25" s="222"/>
      <c r="G25" s="222"/>
      <c r="H25" s="222"/>
      <c r="I25" s="222"/>
      <c r="J25" s="228"/>
      <c r="K25" s="221"/>
      <c r="L25" s="228"/>
      <c r="M25" s="239"/>
      <c r="N25" s="253" t="s">
        <v>72</v>
      </c>
      <c r="O25" s="254"/>
      <c r="P25" s="148"/>
      <c r="Q25" s="148"/>
      <c r="R25" s="148"/>
      <c r="S25" s="141"/>
      <c r="T25" s="141"/>
      <c r="U25" s="141"/>
      <c r="V25" s="141"/>
      <c r="W25" s="141"/>
      <c r="X25" s="150"/>
      <c r="Y25" s="150"/>
      <c r="Z25" s="150"/>
      <c r="AA25" s="150"/>
      <c r="AB25" s="150"/>
      <c r="AC25" s="145"/>
      <c r="AD25" s="145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45"/>
      <c r="AW25" s="145"/>
      <c r="AX25" s="150"/>
      <c r="AY25" s="150"/>
      <c r="AZ25" s="150"/>
      <c r="BA25" s="188" t="s">
        <v>73</v>
      </c>
      <c r="BB25" s="153" t="s">
        <v>73</v>
      </c>
      <c r="BC25" s="153" t="s">
        <v>73</v>
      </c>
      <c r="BD25" s="257">
        <v>0</v>
      </c>
      <c r="BE25" s="257">
        <v>0</v>
      </c>
      <c r="BF25" s="257" t="s">
        <v>73</v>
      </c>
    </row>
    <row r="26" spans="1:58" x14ac:dyDescent="0.25">
      <c r="A26" s="190" t="s">
        <v>33</v>
      </c>
      <c r="B26" s="206">
        <v>0</v>
      </c>
      <c r="C26" s="207"/>
      <c r="D26" s="208"/>
      <c r="E26" s="208"/>
      <c r="F26" s="208"/>
      <c r="G26" s="208"/>
      <c r="H26" s="208"/>
      <c r="I26" s="208"/>
      <c r="J26" s="204"/>
      <c r="K26" s="219"/>
      <c r="L26" s="204"/>
      <c r="M26" s="199"/>
      <c r="N26" s="253" t="s">
        <v>72</v>
      </c>
      <c r="O26" s="254"/>
      <c r="P26" s="148"/>
      <c r="Q26" s="148"/>
      <c r="R26" s="148"/>
      <c r="S26" s="141"/>
      <c r="T26" s="141"/>
      <c r="U26" s="141"/>
      <c r="V26" s="141"/>
      <c r="W26" s="141"/>
      <c r="X26" s="150"/>
      <c r="Y26" s="150"/>
      <c r="Z26" s="150"/>
      <c r="AA26" s="150"/>
      <c r="AB26" s="150"/>
      <c r="AC26" s="145"/>
      <c r="AD26" s="145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45"/>
      <c r="AW26" s="145"/>
      <c r="AX26" s="150"/>
      <c r="AY26" s="150"/>
      <c r="AZ26" s="150"/>
      <c r="BA26" s="188" t="s">
        <v>73</v>
      </c>
      <c r="BB26" s="153" t="s">
        <v>73</v>
      </c>
      <c r="BC26" s="153" t="s">
        <v>73</v>
      </c>
      <c r="BD26" s="257">
        <v>0</v>
      </c>
      <c r="BE26" s="257">
        <v>0</v>
      </c>
      <c r="BF26" s="257" t="s">
        <v>73</v>
      </c>
    </row>
    <row r="27" spans="1:58" x14ac:dyDescent="0.25">
      <c r="A27" s="192" t="s">
        <v>34</v>
      </c>
      <c r="B27" s="233">
        <v>0</v>
      </c>
      <c r="C27" s="207"/>
      <c r="D27" s="208"/>
      <c r="E27" s="208"/>
      <c r="F27" s="208"/>
      <c r="G27" s="208"/>
      <c r="H27" s="208"/>
      <c r="I27" s="208"/>
      <c r="J27" s="204"/>
      <c r="K27" s="207"/>
      <c r="L27" s="204"/>
      <c r="M27" s="199"/>
      <c r="N27" s="253" t="s">
        <v>72</v>
      </c>
      <c r="O27" s="254"/>
      <c r="P27" s="148"/>
      <c r="Q27" s="148"/>
      <c r="R27" s="148"/>
      <c r="S27" s="141"/>
      <c r="T27" s="141"/>
      <c r="U27" s="141"/>
      <c r="V27" s="141"/>
      <c r="W27" s="141"/>
      <c r="X27" s="150"/>
      <c r="Y27" s="150"/>
      <c r="Z27" s="150"/>
      <c r="AA27" s="150"/>
      <c r="AB27" s="150"/>
      <c r="AC27" s="145"/>
      <c r="AD27" s="145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45"/>
      <c r="AW27" s="145"/>
      <c r="AX27" s="150"/>
      <c r="AY27" s="150"/>
      <c r="AZ27" s="150"/>
      <c r="BA27" s="188" t="s">
        <v>73</v>
      </c>
      <c r="BB27" s="153" t="s">
        <v>73</v>
      </c>
      <c r="BC27" s="153" t="s">
        <v>73</v>
      </c>
      <c r="BD27" s="257">
        <v>0</v>
      </c>
      <c r="BE27" s="257">
        <v>0</v>
      </c>
      <c r="BF27" s="257" t="s">
        <v>73</v>
      </c>
    </row>
    <row r="28" spans="1:58" x14ac:dyDescent="0.25">
      <c r="A28" s="192" t="s">
        <v>35</v>
      </c>
      <c r="B28" s="233">
        <v>0</v>
      </c>
      <c r="C28" s="207"/>
      <c r="D28" s="208"/>
      <c r="E28" s="208"/>
      <c r="F28" s="208"/>
      <c r="G28" s="208"/>
      <c r="H28" s="208"/>
      <c r="I28" s="208"/>
      <c r="J28" s="204"/>
      <c r="K28" s="207"/>
      <c r="L28" s="204"/>
      <c r="M28" s="199"/>
      <c r="N28" s="253" t="s">
        <v>72</v>
      </c>
      <c r="O28" s="254"/>
      <c r="P28" s="148"/>
      <c r="Q28" s="148"/>
      <c r="R28" s="148"/>
      <c r="S28" s="141"/>
      <c r="T28" s="141"/>
      <c r="U28" s="141"/>
      <c r="V28" s="141"/>
      <c r="W28" s="141"/>
      <c r="X28" s="150"/>
      <c r="Y28" s="150"/>
      <c r="Z28" s="150"/>
      <c r="AA28" s="150"/>
      <c r="AB28" s="150"/>
      <c r="AC28" s="145"/>
      <c r="AD28" s="145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45"/>
      <c r="AW28" s="145"/>
      <c r="AX28" s="150"/>
      <c r="AY28" s="150"/>
      <c r="AZ28" s="150"/>
      <c r="BA28" s="188" t="s">
        <v>73</v>
      </c>
      <c r="BB28" s="153" t="s">
        <v>73</v>
      </c>
      <c r="BC28" s="153" t="s">
        <v>73</v>
      </c>
      <c r="BD28" s="257">
        <v>0</v>
      </c>
      <c r="BE28" s="257">
        <v>0</v>
      </c>
      <c r="BF28" s="257" t="s">
        <v>73</v>
      </c>
    </row>
    <row r="29" spans="1:58" x14ac:dyDescent="0.25">
      <c r="A29" s="142" t="s">
        <v>36</v>
      </c>
      <c r="B29" s="206">
        <v>0</v>
      </c>
      <c r="C29" s="207"/>
      <c r="D29" s="208"/>
      <c r="E29" s="208"/>
      <c r="F29" s="208"/>
      <c r="G29" s="208"/>
      <c r="H29" s="208"/>
      <c r="I29" s="208"/>
      <c r="J29" s="204"/>
      <c r="K29" s="207"/>
      <c r="L29" s="204"/>
      <c r="M29" s="199"/>
      <c r="N29" s="253" t="s">
        <v>72</v>
      </c>
      <c r="O29" s="254"/>
      <c r="P29" s="148"/>
      <c r="Q29" s="148"/>
      <c r="R29" s="148"/>
      <c r="S29" s="141"/>
      <c r="T29" s="141"/>
      <c r="U29" s="141"/>
      <c r="V29" s="141"/>
      <c r="W29" s="141"/>
      <c r="X29" s="150"/>
      <c r="Y29" s="150"/>
      <c r="Z29" s="150"/>
      <c r="AA29" s="150"/>
      <c r="AB29" s="150"/>
      <c r="AC29" s="145"/>
      <c r="AD29" s="145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45"/>
      <c r="AW29" s="145"/>
      <c r="AX29" s="150"/>
      <c r="AY29" s="150"/>
      <c r="AZ29" s="150"/>
      <c r="BA29" s="188" t="s">
        <v>73</v>
      </c>
      <c r="BB29" s="153" t="s">
        <v>73</v>
      </c>
      <c r="BC29" s="153" t="s">
        <v>73</v>
      </c>
      <c r="BD29" s="257">
        <v>0</v>
      </c>
      <c r="BE29" s="257">
        <v>0</v>
      </c>
      <c r="BF29" s="257" t="s">
        <v>73</v>
      </c>
    </row>
    <row r="30" spans="1:58" x14ac:dyDescent="0.25">
      <c r="A30" s="142" t="s">
        <v>37</v>
      </c>
      <c r="B30" s="206">
        <v>0</v>
      </c>
      <c r="C30" s="207"/>
      <c r="D30" s="208"/>
      <c r="E30" s="208"/>
      <c r="F30" s="208"/>
      <c r="G30" s="208"/>
      <c r="H30" s="208"/>
      <c r="I30" s="208"/>
      <c r="J30" s="204"/>
      <c r="K30" s="207"/>
      <c r="L30" s="204"/>
      <c r="M30" s="199"/>
      <c r="N30" s="253" t="s">
        <v>72</v>
      </c>
      <c r="O30" s="254"/>
      <c r="P30" s="148"/>
      <c r="Q30" s="148"/>
      <c r="R30" s="148"/>
      <c r="S30" s="141"/>
      <c r="T30" s="141"/>
      <c r="U30" s="141"/>
      <c r="V30" s="141"/>
      <c r="W30" s="141"/>
      <c r="X30" s="150"/>
      <c r="Y30" s="150"/>
      <c r="Z30" s="150"/>
      <c r="AA30" s="150"/>
      <c r="AB30" s="150"/>
      <c r="AC30" s="145"/>
      <c r="AD30" s="145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45"/>
      <c r="AW30" s="145"/>
      <c r="AX30" s="150"/>
      <c r="AY30" s="150"/>
      <c r="AZ30" s="150"/>
      <c r="BA30" s="188" t="s">
        <v>73</v>
      </c>
      <c r="BB30" s="153" t="s">
        <v>73</v>
      </c>
      <c r="BC30" s="153" t="s">
        <v>73</v>
      </c>
      <c r="BD30" s="257">
        <v>0</v>
      </c>
      <c r="BE30" s="257">
        <v>0</v>
      </c>
      <c r="BF30" s="257" t="s">
        <v>73</v>
      </c>
    </row>
    <row r="31" spans="1:58" x14ac:dyDescent="0.25">
      <c r="A31" s="142" t="s">
        <v>38</v>
      </c>
      <c r="B31" s="206">
        <v>0</v>
      </c>
      <c r="C31" s="207"/>
      <c r="D31" s="208"/>
      <c r="E31" s="208"/>
      <c r="F31" s="208"/>
      <c r="G31" s="208"/>
      <c r="H31" s="208"/>
      <c r="I31" s="208"/>
      <c r="J31" s="204"/>
      <c r="K31" s="207"/>
      <c r="L31" s="204"/>
      <c r="M31" s="199"/>
      <c r="N31" s="253" t="s">
        <v>72</v>
      </c>
      <c r="O31" s="254"/>
      <c r="P31" s="148"/>
      <c r="Q31" s="148"/>
      <c r="R31" s="148"/>
      <c r="S31" s="141"/>
      <c r="T31" s="141"/>
      <c r="U31" s="141"/>
      <c r="V31" s="141"/>
      <c r="W31" s="141"/>
      <c r="X31" s="150"/>
      <c r="Y31" s="150"/>
      <c r="Z31" s="150"/>
      <c r="AA31" s="150"/>
      <c r="AB31" s="150"/>
      <c r="AC31" s="145"/>
      <c r="AD31" s="145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45"/>
      <c r="AW31" s="145"/>
      <c r="AX31" s="150"/>
      <c r="AY31" s="150"/>
      <c r="AZ31" s="150"/>
      <c r="BA31" s="188" t="s">
        <v>73</v>
      </c>
      <c r="BB31" s="153" t="s">
        <v>73</v>
      </c>
      <c r="BC31" s="153" t="s">
        <v>73</v>
      </c>
      <c r="BD31" s="257">
        <v>0</v>
      </c>
      <c r="BE31" s="257">
        <v>0</v>
      </c>
      <c r="BF31" s="257" t="s">
        <v>73</v>
      </c>
    </row>
    <row r="32" spans="1:58" x14ac:dyDescent="0.25">
      <c r="A32" s="142" t="s">
        <v>39</v>
      </c>
      <c r="B32" s="206">
        <v>0</v>
      </c>
      <c r="C32" s="207"/>
      <c r="D32" s="208"/>
      <c r="E32" s="208"/>
      <c r="F32" s="208"/>
      <c r="G32" s="208"/>
      <c r="H32" s="208"/>
      <c r="I32" s="208"/>
      <c r="J32" s="204"/>
      <c r="K32" s="207"/>
      <c r="L32" s="204"/>
      <c r="M32" s="199"/>
      <c r="N32" s="253" t="s">
        <v>72</v>
      </c>
      <c r="O32" s="254"/>
      <c r="P32" s="148"/>
      <c r="Q32" s="148"/>
      <c r="R32" s="148"/>
      <c r="S32" s="141"/>
      <c r="T32" s="141"/>
      <c r="U32" s="141"/>
      <c r="V32" s="141"/>
      <c r="W32" s="141"/>
      <c r="X32" s="150"/>
      <c r="Y32" s="150"/>
      <c r="Z32" s="150"/>
      <c r="AA32" s="150"/>
      <c r="AB32" s="150"/>
      <c r="AC32" s="145"/>
      <c r="AD32" s="145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45"/>
      <c r="AW32" s="145"/>
      <c r="AX32" s="150"/>
      <c r="AY32" s="150"/>
      <c r="AZ32" s="150"/>
      <c r="BA32" s="188" t="s">
        <v>73</v>
      </c>
      <c r="BB32" s="153" t="s">
        <v>73</v>
      </c>
      <c r="BC32" s="153" t="s">
        <v>73</v>
      </c>
      <c r="BD32" s="257">
        <v>0</v>
      </c>
      <c r="BE32" s="257">
        <v>0</v>
      </c>
      <c r="BF32" s="257" t="s">
        <v>73</v>
      </c>
    </row>
    <row r="33" spans="1:58" x14ac:dyDescent="0.25">
      <c r="A33" s="142" t="s">
        <v>40</v>
      </c>
      <c r="B33" s="206">
        <v>0</v>
      </c>
      <c r="C33" s="207"/>
      <c r="D33" s="208"/>
      <c r="E33" s="208"/>
      <c r="F33" s="208"/>
      <c r="G33" s="208"/>
      <c r="H33" s="208"/>
      <c r="I33" s="208"/>
      <c r="J33" s="204"/>
      <c r="K33" s="207"/>
      <c r="L33" s="204"/>
      <c r="M33" s="199"/>
      <c r="N33" s="253" t="s">
        <v>72</v>
      </c>
      <c r="O33" s="254"/>
      <c r="P33" s="148"/>
      <c r="Q33" s="148"/>
      <c r="R33" s="148"/>
      <c r="S33" s="141"/>
      <c r="T33" s="141"/>
      <c r="U33" s="141"/>
      <c r="V33" s="141"/>
      <c r="W33" s="141"/>
      <c r="X33" s="150"/>
      <c r="Y33" s="150"/>
      <c r="Z33" s="150"/>
      <c r="AA33" s="150"/>
      <c r="AB33" s="150"/>
      <c r="AC33" s="145"/>
      <c r="AD33" s="145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45"/>
      <c r="AW33" s="145"/>
      <c r="AX33" s="150"/>
      <c r="AY33" s="150"/>
      <c r="AZ33" s="150"/>
      <c r="BA33" s="188" t="s">
        <v>73</v>
      </c>
      <c r="BB33" s="153" t="s">
        <v>73</v>
      </c>
      <c r="BC33" s="153" t="s">
        <v>73</v>
      </c>
      <c r="BD33" s="257">
        <v>0</v>
      </c>
      <c r="BE33" s="257">
        <v>0</v>
      </c>
      <c r="BF33" s="257" t="s">
        <v>73</v>
      </c>
    </row>
    <row r="34" spans="1:58" x14ac:dyDescent="0.25">
      <c r="A34" s="142" t="s">
        <v>41</v>
      </c>
      <c r="B34" s="206">
        <v>0</v>
      </c>
      <c r="C34" s="207"/>
      <c r="D34" s="208"/>
      <c r="E34" s="208"/>
      <c r="F34" s="208"/>
      <c r="G34" s="208"/>
      <c r="H34" s="208"/>
      <c r="I34" s="208"/>
      <c r="J34" s="204"/>
      <c r="K34" s="207"/>
      <c r="L34" s="204"/>
      <c r="M34" s="199"/>
      <c r="N34" s="253" t="s">
        <v>72</v>
      </c>
      <c r="O34" s="254"/>
      <c r="P34" s="148"/>
      <c r="Q34" s="148"/>
      <c r="R34" s="148"/>
      <c r="S34" s="141"/>
      <c r="T34" s="141"/>
      <c r="U34" s="141"/>
      <c r="V34" s="141"/>
      <c r="W34" s="141"/>
      <c r="X34" s="150"/>
      <c r="Y34" s="150"/>
      <c r="Z34" s="150"/>
      <c r="AA34" s="150"/>
      <c r="AB34" s="150"/>
      <c r="AC34" s="145"/>
      <c r="AD34" s="145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45"/>
      <c r="AW34" s="145"/>
      <c r="AX34" s="150"/>
      <c r="AY34" s="150"/>
      <c r="AZ34" s="150"/>
      <c r="BA34" s="188" t="s">
        <v>73</v>
      </c>
      <c r="BB34" s="153" t="s">
        <v>73</v>
      </c>
      <c r="BC34" s="153" t="s">
        <v>73</v>
      </c>
      <c r="BD34" s="257">
        <v>0</v>
      </c>
      <c r="BE34" s="257">
        <v>0</v>
      </c>
      <c r="BF34" s="257" t="s">
        <v>73</v>
      </c>
    </row>
    <row r="35" spans="1:58" x14ac:dyDescent="0.25">
      <c r="A35" s="142" t="s">
        <v>42</v>
      </c>
      <c r="B35" s="206">
        <v>0</v>
      </c>
      <c r="C35" s="207"/>
      <c r="D35" s="208"/>
      <c r="E35" s="208"/>
      <c r="F35" s="208"/>
      <c r="G35" s="208"/>
      <c r="H35" s="208"/>
      <c r="I35" s="208"/>
      <c r="J35" s="204"/>
      <c r="K35" s="207"/>
      <c r="L35" s="204"/>
      <c r="M35" s="199"/>
      <c r="N35" s="253" t="s">
        <v>72</v>
      </c>
      <c r="O35" s="254"/>
      <c r="P35" s="148"/>
      <c r="Q35" s="148"/>
      <c r="R35" s="148"/>
      <c r="S35" s="141"/>
      <c r="T35" s="141"/>
      <c r="U35" s="141"/>
      <c r="V35" s="141"/>
      <c r="W35" s="141"/>
      <c r="X35" s="150"/>
      <c r="Y35" s="150"/>
      <c r="Z35" s="150"/>
      <c r="AA35" s="150"/>
      <c r="AB35" s="150"/>
      <c r="AC35" s="145"/>
      <c r="AD35" s="145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45"/>
      <c r="AW35" s="145"/>
      <c r="AX35" s="150"/>
      <c r="AY35" s="150"/>
      <c r="AZ35" s="150"/>
      <c r="BA35" s="188" t="s">
        <v>73</v>
      </c>
      <c r="BB35" s="153" t="s">
        <v>73</v>
      </c>
      <c r="BC35" s="153" t="s">
        <v>73</v>
      </c>
      <c r="BD35" s="257">
        <v>0</v>
      </c>
      <c r="BE35" s="257">
        <v>0</v>
      </c>
      <c r="BF35" s="257" t="s">
        <v>73</v>
      </c>
    </row>
    <row r="36" spans="1:58" x14ac:dyDescent="0.25">
      <c r="A36" s="142" t="s">
        <v>43</v>
      </c>
      <c r="B36" s="206">
        <v>0</v>
      </c>
      <c r="C36" s="207"/>
      <c r="D36" s="208"/>
      <c r="E36" s="208"/>
      <c r="F36" s="208"/>
      <c r="G36" s="208"/>
      <c r="H36" s="208"/>
      <c r="I36" s="208"/>
      <c r="J36" s="204"/>
      <c r="K36" s="207"/>
      <c r="L36" s="204"/>
      <c r="M36" s="199"/>
      <c r="N36" s="253" t="s">
        <v>72</v>
      </c>
      <c r="O36" s="254"/>
      <c r="P36" s="148"/>
      <c r="Q36" s="148"/>
      <c r="R36" s="148"/>
      <c r="S36" s="141"/>
      <c r="T36" s="141"/>
      <c r="U36" s="141"/>
      <c r="V36" s="141"/>
      <c r="W36" s="141"/>
      <c r="X36" s="150"/>
      <c r="Y36" s="150"/>
      <c r="Z36" s="150"/>
      <c r="AA36" s="150"/>
      <c r="AB36" s="150"/>
      <c r="AC36" s="145"/>
      <c r="AD36" s="145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45"/>
      <c r="AW36" s="145"/>
      <c r="AX36" s="150"/>
      <c r="AY36" s="150"/>
      <c r="AZ36" s="150"/>
      <c r="BA36" s="188" t="s">
        <v>73</v>
      </c>
      <c r="BB36" s="153" t="s">
        <v>73</v>
      </c>
      <c r="BC36" s="153" t="s">
        <v>73</v>
      </c>
      <c r="BD36" s="257">
        <v>0</v>
      </c>
      <c r="BE36" s="257">
        <v>0</v>
      </c>
      <c r="BF36" s="257" t="s">
        <v>73</v>
      </c>
    </row>
    <row r="37" spans="1:58" x14ac:dyDescent="0.25">
      <c r="A37" s="143" t="s">
        <v>44</v>
      </c>
      <c r="B37" s="210">
        <v>0</v>
      </c>
      <c r="C37" s="211"/>
      <c r="D37" s="212"/>
      <c r="E37" s="212"/>
      <c r="F37" s="212"/>
      <c r="G37" s="212"/>
      <c r="H37" s="212"/>
      <c r="I37" s="212"/>
      <c r="J37" s="214"/>
      <c r="K37" s="211"/>
      <c r="L37" s="214"/>
      <c r="M37" s="200"/>
      <c r="N37" s="253" t="s">
        <v>72</v>
      </c>
      <c r="O37" s="254"/>
      <c r="P37" s="148"/>
      <c r="Q37" s="148"/>
      <c r="R37" s="148"/>
      <c r="S37" s="141"/>
      <c r="T37" s="141"/>
      <c r="U37" s="141"/>
      <c r="V37" s="141"/>
      <c r="W37" s="141"/>
      <c r="X37" s="150"/>
      <c r="Y37" s="150"/>
      <c r="Z37" s="150"/>
      <c r="AA37" s="150"/>
      <c r="AB37" s="150"/>
      <c r="AC37" s="145"/>
      <c r="AD37" s="145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45"/>
      <c r="AW37" s="145"/>
      <c r="AX37" s="150"/>
      <c r="AY37" s="150"/>
      <c r="AZ37" s="150"/>
      <c r="BA37" s="188" t="s">
        <v>73</v>
      </c>
      <c r="BB37" s="153" t="s">
        <v>73</v>
      </c>
      <c r="BC37" s="153" t="s">
        <v>73</v>
      </c>
      <c r="BD37" s="257">
        <v>0</v>
      </c>
      <c r="BE37" s="257">
        <v>0</v>
      </c>
      <c r="BF37" s="257" t="s">
        <v>73</v>
      </c>
    </row>
    <row r="38" spans="1:58" x14ac:dyDescent="0.25">
      <c r="A38" s="144" t="s">
        <v>45</v>
      </c>
      <c r="B38" s="144"/>
      <c r="C38" s="144"/>
      <c r="D38" s="144"/>
      <c r="E38" s="144"/>
      <c r="F38" s="144"/>
      <c r="G38" s="144"/>
      <c r="H38" s="144"/>
      <c r="I38" s="135"/>
      <c r="J38" s="135"/>
      <c r="K38" s="135"/>
      <c r="L38" s="135"/>
      <c r="M38" s="135"/>
      <c r="N38" s="133"/>
      <c r="O38" s="140"/>
      <c r="P38" s="140"/>
      <c r="Q38" s="140"/>
      <c r="R38" s="140"/>
      <c r="S38" s="140"/>
      <c r="T38" s="140"/>
      <c r="U38" s="140"/>
      <c r="V38" s="140"/>
      <c r="W38" s="14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45"/>
      <c r="AW38" s="145"/>
      <c r="AX38" s="150"/>
      <c r="AY38" s="150"/>
      <c r="AZ38" s="150"/>
      <c r="BA38" s="140"/>
      <c r="BB38" s="140"/>
      <c r="BC38" s="150"/>
      <c r="BD38" s="150"/>
      <c r="BE38" s="150"/>
      <c r="BF38" s="150"/>
    </row>
    <row r="39" spans="1:58" x14ac:dyDescent="0.25">
      <c r="A39" s="395" t="s">
        <v>31</v>
      </c>
      <c r="B39" s="397" t="s">
        <v>4</v>
      </c>
      <c r="C39" s="399" t="s">
        <v>46</v>
      </c>
      <c r="D39" s="400"/>
      <c r="E39" s="400"/>
      <c r="F39" s="401"/>
      <c r="G39" s="399" t="s">
        <v>47</v>
      </c>
      <c r="H39" s="400"/>
      <c r="I39" s="400"/>
      <c r="J39" s="401"/>
      <c r="K39" s="133"/>
      <c r="L39" s="146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45"/>
      <c r="AU39" s="145"/>
      <c r="AV39" s="150"/>
      <c r="AW39" s="150"/>
      <c r="AX39" s="150"/>
      <c r="AY39" s="150"/>
      <c r="AZ39" s="150"/>
      <c r="BA39" s="140"/>
      <c r="BB39" s="140"/>
      <c r="BC39" s="150"/>
      <c r="BD39" s="150"/>
      <c r="BE39" s="150"/>
      <c r="BF39" s="150"/>
    </row>
    <row r="40" spans="1:58" ht="21" x14ac:dyDescent="0.25">
      <c r="A40" s="396"/>
      <c r="B40" s="398"/>
      <c r="C40" s="136" t="s">
        <v>11</v>
      </c>
      <c r="D40" s="136" t="s">
        <v>12</v>
      </c>
      <c r="E40" s="170" t="s">
        <v>13</v>
      </c>
      <c r="F40" s="170" t="s">
        <v>48</v>
      </c>
      <c r="G40" s="136" t="s">
        <v>11</v>
      </c>
      <c r="H40" s="136" t="s">
        <v>12</v>
      </c>
      <c r="I40" s="170" t="s">
        <v>13</v>
      </c>
      <c r="J40" s="170" t="s">
        <v>48</v>
      </c>
      <c r="K40" s="133"/>
      <c r="L40" s="133"/>
      <c r="M40" s="133"/>
      <c r="N40" s="146"/>
      <c r="O40" s="140"/>
      <c r="P40" s="140"/>
      <c r="Q40" s="140"/>
      <c r="R40" s="140"/>
      <c r="S40" s="140"/>
      <c r="T40" s="140"/>
      <c r="U40" s="140"/>
      <c r="V40" s="140"/>
      <c r="W40" s="14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45"/>
      <c r="AW40" s="145"/>
      <c r="AX40" s="150"/>
      <c r="AY40" s="150"/>
      <c r="AZ40" s="150"/>
      <c r="BA40" s="140"/>
      <c r="BB40" s="140"/>
      <c r="BC40" s="140"/>
      <c r="BD40" s="140"/>
      <c r="BE40" s="150"/>
      <c r="BF40" s="150"/>
    </row>
    <row r="41" spans="1:58" x14ac:dyDescent="0.25">
      <c r="A41" s="160" t="s">
        <v>49</v>
      </c>
      <c r="B41" s="206">
        <v>0</v>
      </c>
      <c r="C41" s="221"/>
      <c r="D41" s="222"/>
      <c r="E41" s="228"/>
      <c r="F41" s="228"/>
      <c r="G41" s="221"/>
      <c r="H41" s="222"/>
      <c r="I41" s="222"/>
      <c r="J41" s="228"/>
      <c r="K41" s="253" t="s">
        <v>73</v>
      </c>
      <c r="L41" s="133"/>
      <c r="M41" s="133"/>
      <c r="N41" s="186"/>
      <c r="O41" s="140"/>
      <c r="P41" s="140"/>
      <c r="Q41" s="140"/>
      <c r="R41" s="140"/>
      <c r="S41" s="140"/>
      <c r="T41" s="140"/>
      <c r="U41" s="140"/>
      <c r="V41" s="140"/>
      <c r="W41" s="14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45"/>
      <c r="AW41" s="145"/>
      <c r="AX41" s="150"/>
      <c r="AY41" s="150"/>
      <c r="AZ41" s="150"/>
      <c r="BA41" s="188" t="s">
        <v>73</v>
      </c>
      <c r="BB41" s="150"/>
      <c r="BC41" s="150"/>
      <c r="BD41" s="257">
        <v>0</v>
      </c>
      <c r="BE41" s="150"/>
      <c r="BF41" s="150"/>
    </row>
    <row r="42" spans="1:58" ht="21" x14ac:dyDescent="0.25">
      <c r="A42" s="159" t="s">
        <v>50</v>
      </c>
      <c r="B42" s="210">
        <v>0</v>
      </c>
      <c r="C42" s="211"/>
      <c r="D42" s="212"/>
      <c r="E42" s="214"/>
      <c r="F42" s="214"/>
      <c r="G42" s="211"/>
      <c r="H42" s="212"/>
      <c r="I42" s="212"/>
      <c r="J42" s="214"/>
      <c r="K42" s="253" t="s">
        <v>73</v>
      </c>
      <c r="L42" s="133"/>
      <c r="M42" s="133"/>
      <c r="N42" s="161"/>
      <c r="O42" s="140"/>
      <c r="P42" s="140"/>
      <c r="Q42" s="140"/>
      <c r="R42" s="140"/>
      <c r="S42" s="140"/>
      <c r="T42" s="140"/>
      <c r="U42" s="140"/>
      <c r="V42" s="140"/>
      <c r="W42" s="14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45"/>
      <c r="AW42" s="145"/>
      <c r="AX42" s="150"/>
      <c r="AY42" s="150"/>
      <c r="AZ42" s="150"/>
      <c r="BA42" s="188" t="s">
        <v>73</v>
      </c>
      <c r="BB42" s="150"/>
      <c r="BC42" s="150"/>
      <c r="BD42" s="257">
        <v>0</v>
      </c>
      <c r="BE42" s="150"/>
      <c r="BF42" s="150"/>
    </row>
    <row r="43" spans="1:58" x14ac:dyDescent="0.25">
      <c r="A43" s="195" t="s">
        <v>51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61"/>
      <c r="O43" s="140"/>
      <c r="P43" s="140"/>
      <c r="Q43" s="140"/>
      <c r="R43" s="140"/>
      <c r="S43" s="140"/>
      <c r="T43" s="140"/>
      <c r="U43" s="140"/>
      <c r="V43" s="140"/>
      <c r="W43" s="14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45"/>
      <c r="AW43" s="145"/>
      <c r="AX43" s="150"/>
      <c r="AY43" s="150"/>
      <c r="AZ43" s="150"/>
      <c r="BA43" s="140"/>
      <c r="BB43" s="140"/>
      <c r="BC43" s="150"/>
      <c r="BD43" s="150"/>
      <c r="BE43" s="150"/>
      <c r="BF43" s="150"/>
    </row>
    <row r="44" spans="1:58" x14ac:dyDescent="0.25">
      <c r="A44" s="402" t="s">
        <v>52</v>
      </c>
      <c r="B44" s="393" t="s">
        <v>18</v>
      </c>
      <c r="C44" s="390" t="s">
        <v>5</v>
      </c>
      <c r="D44" s="392"/>
      <c r="E44" s="392"/>
      <c r="F44" s="392"/>
      <c r="G44" s="392"/>
      <c r="H44" s="392"/>
      <c r="I44" s="392"/>
      <c r="J44" s="392"/>
      <c r="K44" s="390" t="s">
        <v>6</v>
      </c>
      <c r="L44" s="391"/>
      <c r="M44" s="393" t="s">
        <v>7</v>
      </c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45"/>
      <c r="AV44" s="145"/>
      <c r="AW44" s="150"/>
      <c r="AX44" s="150"/>
      <c r="AY44" s="150"/>
      <c r="AZ44" s="150"/>
      <c r="BA44" s="140"/>
      <c r="BB44" s="140"/>
      <c r="BC44" s="150"/>
      <c r="BD44" s="150"/>
      <c r="BE44" s="150"/>
      <c r="BF44" s="150"/>
    </row>
    <row r="45" spans="1:58" ht="21" x14ac:dyDescent="0.25">
      <c r="A45" s="403"/>
      <c r="B45" s="394"/>
      <c r="C45" s="151" t="s">
        <v>8</v>
      </c>
      <c r="D45" s="136" t="s">
        <v>9</v>
      </c>
      <c r="E45" s="136" t="s">
        <v>10</v>
      </c>
      <c r="F45" s="136" t="s">
        <v>11</v>
      </c>
      <c r="G45" s="136" t="s">
        <v>12</v>
      </c>
      <c r="H45" s="136" t="s">
        <v>13</v>
      </c>
      <c r="I45" s="136" t="s">
        <v>14</v>
      </c>
      <c r="J45" s="137" t="s">
        <v>15</v>
      </c>
      <c r="K45" s="138" t="s">
        <v>16</v>
      </c>
      <c r="L45" s="137" t="s">
        <v>17</v>
      </c>
      <c r="M45" s="394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45"/>
      <c r="AV45" s="145"/>
      <c r="AW45" s="150"/>
      <c r="AX45" s="150"/>
      <c r="AY45" s="150"/>
      <c r="AZ45" s="150"/>
      <c r="BA45" s="140"/>
      <c r="BB45" s="140"/>
      <c r="BC45" s="150"/>
      <c r="BD45" s="150"/>
      <c r="BE45" s="150"/>
      <c r="BF45" s="150"/>
    </row>
    <row r="46" spans="1:58" x14ac:dyDescent="0.25">
      <c r="A46" s="162" t="s">
        <v>53</v>
      </c>
      <c r="B46" s="217">
        <v>0</v>
      </c>
      <c r="C46" s="243">
        <v>0</v>
      </c>
      <c r="D46" s="244">
        <v>0</v>
      </c>
      <c r="E46" s="244">
        <v>0</v>
      </c>
      <c r="F46" s="244">
        <v>0</v>
      </c>
      <c r="G46" s="244">
        <v>0</v>
      </c>
      <c r="H46" s="244">
        <v>0</v>
      </c>
      <c r="I46" s="244">
        <v>0</v>
      </c>
      <c r="J46" s="244">
        <v>0</v>
      </c>
      <c r="K46" s="244">
        <v>0</v>
      </c>
      <c r="L46" s="251">
        <v>0</v>
      </c>
      <c r="M46" s="216">
        <v>0</v>
      </c>
      <c r="N46" s="253" t="s">
        <v>72</v>
      </c>
      <c r="O46" s="140"/>
      <c r="P46" s="140"/>
      <c r="Q46" s="140"/>
      <c r="R46" s="140"/>
      <c r="S46" s="140"/>
      <c r="T46" s="140"/>
      <c r="U46" s="140"/>
      <c r="V46" s="14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45"/>
      <c r="AV46" s="145"/>
      <c r="AW46" s="150"/>
      <c r="AX46" s="150"/>
      <c r="AY46" s="150"/>
      <c r="AZ46" s="150"/>
      <c r="BA46" s="188" t="s">
        <v>73</v>
      </c>
      <c r="BB46" s="153" t="s">
        <v>73</v>
      </c>
      <c r="BC46" s="153" t="s">
        <v>73</v>
      </c>
      <c r="BD46" s="257">
        <v>0</v>
      </c>
      <c r="BE46" s="257">
        <v>0</v>
      </c>
      <c r="BF46" s="257" t="s">
        <v>73</v>
      </c>
    </row>
    <row r="47" spans="1:58" x14ac:dyDescent="0.25">
      <c r="A47" s="163" t="s">
        <v>49</v>
      </c>
      <c r="B47" s="217">
        <v>0</v>
      </c>
      <c r="C47" s="207"/>
      <c r="D47" s="208"/>
      <c r="E47" s="208"/>
      <c r="F47" s="208"/>
      <c r="G47" s="208"/>
      <c r="H47" s="208"/>
      <c r="I47" s="208"/>
      <c r="J47" s="208"/>
      <c r="K47" s="208"/>
      <c r="L47" s="209"/>
      <c r="M47" s="201"/>
      <c r="N47" s="253" t="s">
        <v>72</v>
      </c>
      <c r="O47" s="140"/>
      <c r="P47" s="140"/>
      <c r="Q47" s="140"/>
      <c r="R47" s="140"/>
      <c r="S47" s="140"/>
      <c r="T47" s="140"/>
      <c r="U47" s="140"/>
      <c r="V47" s="14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50"/>
      <c r="AO47" s="150"/>
      <c r="AP47" s="150"/>
      <c r="AQ47" s="150"/>
      <c r="AR47" s="150"/>
      <c r="AS47" s="150"/>
      <c r="AT47" s="150"/>
      <c r="AU47" s="145"/>
      <c r="AV47" s="145"/>
      <c r="AW47" s="150"/>
      <c r="AX47" s="150"/>
      <c r="AY47" s="150"/>
      <c r="AZ47" s="150"/>
      <c r="BA47" s="188" t="s">
        <v>73</v>
      </c>
      <c r="BB47" s="153" t="s">
        <v>73</v>
      </c>
      <c r="BC47" s="153" t="s">
        <v>73</v>
      </c>
      <c r="BD47" s="257">
        <v>0</v>
      </c>
      <c r="BE47" s="257">
        <v>0</v>
      </c>
      <c r="BF47" s="257" t="s">
        <v>73</v>
      </c>
    </row>
    <row r="48" spans="1:58" x14ac:dyDescent="0.25">
      <c r="A48" s="164" t="s">
        <v>54</v>
      </c>
      <c r="B48" s="224">
        <v>0</v>
      </c>
      <c r="C48" s="225"/>
      <c r="D48" s="226"/>
      <c r="E48" s="226"/>
      <c r="F48" s="226"/>
      <c r="G48" s="226"/>
      <c r="H48" s="226"/>
      <c r="I48" s="226"/>
      <c r="J48" s="226"/>
      <c r="K48" s="226"/>
      <c r="L48" s="227"/>
      <c r="M48" s="202"/>
      <c r="N48" s="253" t="s">
        <v>72</v>
      </c>
      <c r="O48" s="140"/>
      <c r="P48" s="140"/>
      <c r="Q48" s="140"/>
      <c r="R48" s="140"/>
      <c r="S48" s="140"/>
      <c r="T48" s="140"/>
      <c r="U48" s="140"/>
      <c r="V48" s="14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45"/>
      <c r="AV48" s="145"/>
      <c r="AW48" s="150"/>
      <c r="AX48" s="150"/>
      <c r="AY48" s="150"/>
      <c r="AZ48" s="150"/>
      <c r="BA48" s="188" t="s">
        <v>73</v>
      </c>
      <c r="BB48" s="153" t="s">
        <v>73</v>
      </c>
      <c r="BC48" s="153" t="s">
        <v>73</v>
      </c>
      <c r="BD48" s="257">
        <v>0</v>
      </c>
      <c r="BE48" s="257">
        <v>0</v>
      </c>
      <c r="BF48" s="257" t="s">
        <v>73</v>
      </c>
    </row>
    <row r="49" spans="1:58" ht="31.5" x14ac:dyDescent="0.25">
      <c r="A49" s="165" t="s">
        <v>55</v>
      </c>
      <c r="B49" s="216">
        <v>0</v>
      </c>
      <c r="C49" s="243">
        <v>0</v>
      </c>
      <c r="D49" s="244">
        <v>0</v>
      </c>
      <c r="E49" s="244">
        <v>0</v>
      </c>
      <c r="F49" s="244">
        <v>0</v>
      </c>
      <c r="G49" s="244">
        <v>0</v>
      </c>
      <c r="H49" s="244">
        <v>0</v>
      </c>
      <c r="I49" s="244">
        <v>0</v>
      </c>
      <c r="J49" s="244">
        <v>0</v>
      </c>
      <c r="K49" s="244">
        <v>0</v>
      </c>
      <c r="L49" s="251">
        <v>0</v>
      </c>
      <c r="M49" s="216">
        <v>0</v>
      </c>
      <c r="N49" s="253" t="s">
        <v>72</v>
      </c>
      <c r="O49" s="140"/>
      <c r="P49" s="140"/>
      <c r="Q49" s="140"/>
      <c r="R49" s="140"/>
      <c r="S49" s="140"/>
      <c r="T49" s="140"/>
      <c r="U49" s="140"/>
      <c r="V49" s="14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45"/>
      <c r="AV49" s="145"/>
      <c r="AW49" s="150"/>
      <c r="AX49" s="150"/>
      <c r="AY49" s="150"/>
      <c r="AZ49" s="150"/>
      <c r="BA49" s="188" t="s">
        <v>73</v>
      </c>
      <c r="BB49" s="153" t="s">
        <v>73</v>
      </c>
      <c r="BC49" s="153" t="s">
        <v>73</v>
      </c>
      <c r="BD49" s="257">
        <v>0</v>
      </c>
      <c r="BE49" s="257">
        <v>0</v>
      </c>
      <c r="BF49" s="257" t="s">
        <v>73</v>
      </c>
    </row>
    <row r="50" spans="1:58" x14ac:dyDescent="0.25">
      <c r="A50" s="163" t="s">
        <v>49</v>
      </c>
      <c r="B50" s="217">
        <v>0</v>
      </c>
      <c r="C50" s="207"/>
      <c r="D50" s="208"/>
      <c r="E50" s="208"/>
      <c r="F50" s="208"/>
      <c r="G50" s="208"/>
      <c r="H50" s="208"/>
      <c r="I50" s="208"/>
      <c r="J50" s="208"/>
      <c r="K50" s="208"/>
      <c r="L50" s="209"/>
      <c r="M50" s="201"/>
      <c r="N50" s="253" t="s">
        <v>72</v>
      </c>
      <c r="O50" s="140"/>
      <c r="P50" s="140"/>
      <c r="Q50" s="140"/>
      <c r="R50" s="140"/>
      <c r="S50" s="140"/>
      <c r="T50" s="140"/>
      <c r="U50" s="140"/>
      <c r="V50" s="14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45"/>
      <c r="AV50" s="145"/>
      <c r="AW50" s="150"/>
      <c r="AX50" s="150"/>
      <c r="AY50" s="150"/>
      <c r="AZ50" s="150"/>
      <c r="BA50" s="188" t="s">
        <v>73</v>
      </c>
      <c r="BB50" s="153" t="s">
        <v>73</v>
      </c>
      <c r="BC50" s="153" t="s">
        <v>73</v>
      </c>
      <c r="BD50" s="257">
        <v>0</v>
      </c>
      <c r="BE50" s="257">
        <v>0</v>
      </c>
      <c r="BF50" s="257" t="s">
        <v>73</v>
      </c>
    </row>
    <row r="51" spans="1:58" x14ac:dyDescent="0.25">
      <c r="A51" s="166" t="s">
        <v>54</v>
      </c>
      <c r="B51" s="218">
        <v>0</v>
      </c>
      <c r="C51" s="211"/>
      <c r="D51" s="212"/>
      <c r="E51" s="212"/>
      <c r="F51" s="212"/>
      <c r="G51" s="212"/>
      <c r="H51" s="212"/>
      <c r="I51" s="212"/>
      <c r="J51" s="212"/>
      <c r="K51" s="212"/>
      <c r="L51" s="213"/>
      <c r="M51" s="203"/>
      <c r="N51" s="253" t="s">
        <v>72</v>
      </c>
      <c r="O51" s="140"/>
      <c r="P51" s="140"/>
      <c r="Q51" s="140"/>
      <c r="R51" s="140"/>
      <c r="S51" s="140"/>
      <c r="T51" s="140"/>
      <c r="U51" s="140"/>
      <c r="V51" s="14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45"/>
      <c r="AV51" s="145"/>
      <c r="AW51" s="150"/>
      <c r="AX51" s="150"/>
      <c r="AY51" s="150"/>
      <c r="AZ51" s="150"/>
      <c r="BA51" s="188" t="s">
        <v>73</v>
      </c>
      <c r="BB51" s="153" t="s">
        <v>73</v>
      </c>
      <c r="BC51" s="153" t="s">
        <v>73</v>
      </c>
      <c r="BD51" s="257">
        <v>0</v>
      </c>
      <c r="BE51" s="257">
        <v>0</v>
      </c>
      <c r="BF51" s="257" t="s">
        <v>73</v>
      </c>
    </row>
    <row r="52" spans="1:58" x14ac:dyDescent="0.25">
      <c r="A52" s="196" t="s">
        <v>56</v>
      </c>
      <c r="B52" s="196"/>
      <c r="C52" s="196"/>
      <c r="D52" s="196"/>
      <c r="E52" s="196"/>
      <c r="F52" s="196"/>
      <c r="G52" s="196"/>
      <c r="H52" s="196"/>
      <c r="I52" s="196"/>
      <c r="J52" s="196"/>
      <c r="K52" s="193"/>
      <c r="L52" s="193"/>
      <c r="M52" s="193"/>
      <c r="N52" s="133"/>
      <c r="O52" s="140"/>
      <c r="P52" s="140"/>
      <c r="Q52" s="140"/>
      <c r="R52" s="140"/>
      <c r="S52" s="140"/>
      <c r="T52" s="140"/>
      <c r="U52" s="140"/>
      <c r="V52" s="140"/>
      <c r="W52" s="14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45"/>
      <c r="AW52" s="145"/>
      <c r="AX52" s="150"/>
      <c r="AY52" s="150"/>
      <c r="AZ52" s="150"/>
      <c r="BA52" s="140"/>
      <c r="BB52" s="140"/>
      <c r="BC52" s="150"/>
      <c r="BD52" s="150"/>
      <c r="BE52" s="150"/>
      <c r="BF52" s="150"/>
    </row>
    <row r="53" spans="1:58" x14ac:dyDescent="0.25">
      <c r="A53" s="393" t="s">
        <v>52</v>
      </c>
      <c r="B53" s="405" t="s">
        <v>57</v>
      </c>
      <c r="C53" s="406"/>
      <c r="D53" s="405" t="s">
        <v>58</v>
      </c>
      <c r="E53" s="406"/>
      <c r="F53" s="140"/>
      <c r="G53" s="140"/>
      <c r="H53" s="167"/>
      <c r="I53" s="167"/>
      <c r="J53" s="167"/>
      <c r="K53" s="167"/>
      <c r="L53" s="167"/>
      <c r="M53" s="167"/>
      <c r="N53" s="167"/>
      <c r="O53" s="168"/>
      <c r="P53" s="140"/>
      <c r="Q53" s="140"/>
      <c r="R53" s="140"/>
      <c r="S53" s="140"/>
      <c r="T53" s="140"/>
      <c r="U53" s="140"/>
      <c r="V53" s="140"/>
      <c r="W53" s="14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45"/>
      <c r="AY53" s="145"/>
      <c r="AZ53" s="150"/>
      <c r="BA53" s="140"/>
      <c r="BB53" s="140"/>
      <c r="BC53" s="150"/>
      <c r="BD53" s="150"/>
      <c r="BE53" s="150"/>
      <c r="BF53" s="150"/>
    </row>
    <row r="54" spans="1:58" ht="42" x14ac:dyDescent="0.25">
      <c r="A54" s="394"/>
      <c r="B54" s="169" t="s">
        <v>59</v>
      </c>
      <c r="C54" s="170" t="s">
        <v>60</v>
      </c>
      <c r="D54" s="169" t="s">
        <v>59</v>
      </c>
      <c r="E54" s="170" t="s">
        <v>60</v>
      </c>
      <c r="F54" s="140"/>
      <c r="G54" s="140"/>
      <c r="H54" s="167"/>
      <c r="I54" s="167"/>
      <c r="J54" s="167"/>
      <c r="K54" s="167"/>
      <c r="L54" s="167"/>
      <c r="M54" s="167"/>
      <c r="N54" s="167"/>
      <c r="O54" s="168"/>
      <c r="P54" s="140"/>
      <c r="Q54" s="140"/>
      <c r="R54" s="140"/>
      <c r="S54" s="140"/>
      <c r="T54" s="140"/>
      <c r="U54" s="140"/>
      <c r="V54" s="140"/>
      <c r="W54" s="14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45"/>
      <c r="AY54" s="145"/>
      <c r="AZ54" s="150"/>
      <c r="BA54" s="140"/>
      <c r="BB54" s="140"/>
      <c r="BC54" s="150"/>
      <c r="BD54" s="150"/>
      <c r="BE54" s="150"/>
      <c r="BF54" s="150"/>
    </row>
    <row r="55" spans="1:58" ht="84" x14ac:dyDescent="0.25">
      <c r="A55" s="171" t="s">
        <v>61</v>
      </c>
      <c r="B55" s="240"/>
      <c r="C55" s="241"/>
      <c r="D55" s="240"/>
      <c r="E55" s="241"/>
      <c r="F55" s="253" t="s">
        <v>72</v>
      </c>
      <c r="G55" s="140"/>
      <c r="H55" s="139"/>
      <c r="I55" s="167"/>
      <c r="J55" s="167"/>
      <c r="K55" s="167"/>
      <c r="L55" s="167"/>
      <c r="M55" s="167"/>
      <c r="N55" s="167"/>
      <c r="O55" s="168"/>
      <c r="P55" s="140"/>
      <c r="Q55" s="140"/>
      <c r="R55" s="140"/>
      <c r="S55" s="140"/>
      <c r="T55" s="140"/>
      <c r="U55" s="140"/>
      <c r="V55" s="140"/>
      <c r="W55" s="14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45"/>
      <c r="AY55" s="145"/>
      <c r="AZ55" s="150"/>
      <c r="BA55" s="172" t="s">
        <v>73</v>
      </c>
      <c r="BB55" s="172" t="s">
        <v>73</v>
      </c>
      <c r="BC55" s="150"/>
      <c r="BD55" s="257">
        <v>0</v>
      </c>
      <c r="BE55" s="257">
        <v>0</v>
      </c>
      <c r="BF55" s="150"/>
    </row>
    <row r="56" spans="1:58" x14ac:dyDescent="0.25">
      <c r="A56" s="197" t="s">
        <v>62</v>
      </c>
      <c r="B56" s="197"/>
      <c r="C56" s="197"/>
      <c r="D56" s="197"/>
      <c r="E56" s="173"/>
      <c r="F56" s="173"/>
      <c r="G56" s="173"/>
      <c r="H56" s="173"/>
      <c r="I56" s="173"/>
      <c r="J56" s="173"/>
      <c r="K56" s="174"/>
      <c r="L56" s="175"/>
      <c r="M56" s="175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45"/>
      <c r="AW56" s="145"/>
      <c r="AX56" s="150"/>
      <c r="AY56" s="150"/>
      <c r="AZ56" s="150"/>
      <c r="BA56" s="140"/>
      <c r="BB56" s="140"/>
      <c r="BC56" s="150"/>
      <c r="BD56" s="150"/>
      <c r="BE56" s="150"/>
      <c r="BF56" s="150"/>
    </row>
    <row r="57" spans="1:58" ht="22.5" x14ac:dyDescent="0.25">
      <c r="A57" s="176" t="s">
        <v>31</v>
      </c>
      <c r="B57" s="176" t="s">
        <v>18</v>
      </c>
      <c r="C57" s="177"/>
      <c r="D57" s="178"/>
      <c r="E57" s="178"/>
      <c r="F57" s="178"/>
      <c r="G57" s="178"/>
      <c r="H57" s="178"/>
      <c r="I57" s="178"/>
      <c r="J57" s="178"/>
      <c r="K57" s="161"/>
      <c r="L57" s="179"/>
      <c r="M57" s="179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45"/>
      <c r="AW57" s="145"/>
      <c r="AX57" s="150"/>
      <c r="AY57" s="150"/>
      <c r="AZ57" s="150"/>
      <c r="BA57" s="140"/>
      <c r="BB57" s="140"/>
      <c r="BC57" s="150"/>
      <c r="BD57" s="150"/>
      <c r="BE57" s="150"/>
      <c r="BF57" s="150"/>
    </row>
    <row r="58" spans="1:58" x14ac:dyDescent="0.25">
      <c r="A58" s="180" t="s">
        <v>49</v>
      </c>
      <c r="B58" s="238"/>
      <c r="C58" s="177"/>
      <c r="D58" s="178"/>
      <c r="E58" s="178"/>
      <c r="F58" s="178"/>
      <c r="G58" s="178"/>
      <c r="H58" s="178"/>
      <c r="I58" s="178"/>
      <c r="J58" s="178"/>
      <c r="K58" s="147"/>
      <c r="L58" s="147"/>
      <c r="M58" s="147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40"/>
      <c r="BB58" s="140"/>
      <c r="BC58" s="150"/>
      <c r="BD58" s="150"/>
      <c r="BE58" s="150"/>
      <c r="BF58" s="150"/>
    </row>
    <row r="59" spans="1:58" x14ac:dyDescent="0.25">
      <c r="A59" s="198" t="s">
        <v>63</v>
      </c>
      <c r="B59" s="198"/>
      <c r="C59" s="198"/>
      <c r="D59" s="198"/>
      <c r="E59" s="198"/>
      <c r="F59" s="198"/>
      <c r="G59" s="198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40"/>
      <c r="BB59" s="140"/>
      <c r="BC59" s="150"/>
      <c r="BD59" s="150"/>
      <c r="BE59" s="150"/>
      <c r="BF59" s="150"/>
    </row>
    <row r="60" spans="1:58" x14ac:dyDescent="0.25">
      <c r="A60" s="407" t="s">
        <v>64</v>
      </c>
      <c r="B60" s="393" t="s">
        <v>18</v>
      </c>
      <c r="C60" s="409" t="s">
        <v>65</v>
      </c>
      <c r="D60" s="409" t="s">
        <v>66</v>
      </c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  <c r="AZ60" s="150"/>
      <c r="BA60" s="140"/>
      <c r="BB60" s="140"/>
      <c r="BC60" s="150"/>
      <c r="BD60" s="150"/>
      <c r="BE60" s="150"/>
      <c r="BF60" s="150"/>
    </row>
    <row r="61" spans="1:58" x14ac:dyDescent="0.25">
      <c r="A61" s="408"/>
      <c r="B61" s="394"/>
      <c r="C61" s="410"/>
      <c r="D61" s="41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40"/>
      <c r="BB61" s="140"/>
      <c r="BC61" s="150"/>
      <c r="BD61" s="150"/>
      <c r="BE61" s="150"/>
      <c r="BF61" s="150"/>
    </row>
    <row r="62" spans="1:58" ht="52.5" x14ac:dyDescent="0.25">
      <c r="A62" s="194" t="s">
        <v>67</v>
      </c>
      <c r="B62" s="218">
        <v>0</v>
      </c>
      <c r="C62" s="240"/>
      <c r="D62" s="241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50"/>
      <c r="Y62" s="150"/>
      <c r="Z62" s="150"/>
      <c r="AA62" s="150"/>
      <c r="AB62" s="150"/>
      <c r="AC62" s="150"/>
      <c r="AD62" s="150"/>
      <c r="AE62" s="150"/>
      <c r="AF62" s="150"/>
      <c r="AG62" s="150"/>
      <c r="AH62" s="150"/>
      <c r="AI62" s="150"/>
      <c r="AJ62" s="150"/>
      <c r="AK62" s="150"/>
      <c r="AL62" s="150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40"/>
      <c r="BB62" s="140"/>
      <c r="BC62" s="150"/>
      <c r="BD62" s="150"/>
      <c r="BE62" s="150"/>
      <c r="BF62" s="150"/>
    </row>
    <row r="63" spans="1:58" x14ac:dyDescent="0.25">
      <c r="A63" s="181"/>
      <c r="B63" s="140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0"/>
      <c r="BB63" s="140"/>
      <c r="BC63" s="140"/>
      <c r="BD63" s="140"/>
      <c r="BE63" s="140"/>
      <c r="BF63" s="140"/>
    </row>
    <row r="64" spans="1:58" x14ac:dyDescent="0.25">
      <c r="A64" s="181"/>
      <c r="B64" s="140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</row>
    <row r="65" spans="1:13" x14ac:dyDescent="0.25">
      <c r="A65" s="181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</row>
    <row r="66" spans="1:13" x14ac:dyDescent="0.25">
      <c r="A66" s="181"/>
      <c r="B66" s="140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</row>
    <row r="67" spans="1:13" x14ac:dyDescent="0.25">
      <c r="A67" s="181"/>
      <c r="B67" s="140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</row>
    <row r="68" spans="1:13" x14ac:dyDescent="0.25">
      <c r="A68" s="181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</row>
    <row r="69" spans="1:13" x14ac:dyDescent="0.25">
      <c r="A69" s="181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</row>
    <row r="70" spans="1:13" x14ac:dyDescent="0.25">
      <c r="A70" s="181"/>
      <c r="B70" s="140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</row>
    <row r="71" spans="1:13" x14ac:dyDescent="0.25">
      <c r="A71" s="181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</row>
    <row r="72" spans="1:13" x14ac:dyDescent="0.25">
      <c r="A72" s="181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x14ac:dyDescent="0.25">
      <c r="A73" s="181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</row>
    <row r="74" spans="1:13" x14ac:dyDescent="0.25">
      <c r="A74" s="181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</row>
    <row r="75" spans="1:13" x14ac:dyDescent="0.25">
      <c r="A75" s="181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</row>
    <row r="76" spans="1:13" x14ac:dyDescent="0.25">
      <c r="A76" s="181"/>
      <c r="B76" s="140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</row>
    <row r="77" spans="1:13" x14ac:dyDescent="0.25">
      <c r="A77" s="181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</row>
    <row r="78" spans="1:13" x14ac:dyDescent="0.25">
      <c r="A78" s="181"/>
      <c r="B78" s="140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</row>
    <row r="79" spans="1:13" x14ac:dyDescent="0.25">
      <c r="A79" s="181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</row>
    <row r="80" spans="1:13" x14ac:dyDescent="0.25">
      <c r="A80" s="181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</row>
    <row r="81" spans="1:13" x14ac:dyDescent="0.25">
      <c r="A81" s="181"/>
      <c r="B81" s="140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</row>
    <row r="82" spans="1:13" x14ac:dyDescent="0.25">
      <c r="A82" s="181"/>
      <c r="B82" s="14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</row>
    <row r="83" spans="1:13" x14ac:dyDescent="0.25">
      <c r="A83" s="181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</row>
    <row r="84" spans="1:13" x14ac:dyDescent="0.25">
      <c r="A84" s="181"/>
      <c r="B84" s="140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</row>
    <row r="85" spans="1:13" x14ac:dyDescent="0.25">
      <c r="A85" s="181"/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</row>
    <row r="86" spans="1:13" x14ac:dyDescent="0.25">
      <c r="A86" s="181"/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</row>
    <row r="87" spans="1:13" x14ac:dyDescent="0.25">
      <c r="A87" s="181"/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</row>
    <row r="88" spans="1:13" x14ac:dyDescent="0.25">
      <c r="A88" s="181"/>
      <c r="B88" s="140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</row>
    <row r="89" spans="1:13" x14ac:dyDescent="0.25">
      <c r="A89" s="181"/>
      <c r="B89" s="140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</row>
    <row r="90" spans="1:13" x14ac:dyDescent="0.25">
      <c r="A90" s="181"/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</row>
    <row r="91" spans="1:13" x14ac:dyDescent="0.25">
      <c r="A91" s="181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</row>
    <row r="197" spans="1:56" x14ac:dyDescent="0.25">
      <c r="A197" s="182"/>
      <c r="B197" s="150"/>
      <c r="C197" s="150"/>
      <c r="D197" s="150"/>
      <c r="E197" s="150"/>
      <c r="F197" s="150"/>
      <c r="G197" s="150"/>
      <c r="H197" s="150"/>
      <c r="I197" s="150"/>
      <c r="J197" s="150"/>
      <c r="K197" s="150"/>
      <c r="L197" s="150"/>
      <c r="M197" s="15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50"/>
      <c r="AA197" s="150"/>
      <c r="AB197" s="150"/>
      <c r="AC197" s="150"/>
      <c r="AD197" s="150"/>
      <c r="AE197" s="150"/>
      <c r="AF197" s="150"/>
      <c r="AG197" s="150"/>
      <c r="AH197" s="150"/>
      <c r="AI197" s="150"/>
      <c r="AJ197" s="150"/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0"/>
      <c r="BD197" s="150"/>
    </row>
    <row r="198" spans="1:56" x14ac:dyDescent="0.25">
      <c r="A198" s="182"/>
      <c r="B198" s="150"/>
      <c r="C198" s="150"/>
      <c r="D198" s="150"/>
      <c r="E198" s="150"/>
      <c r="F198" s="150"/>
      <c r="G198" s="150"/>
      <c r="H198" s="150"/>
      <c r="I198" s="150"/>
      <c r="J198" s="150"/>
      <c r="K198" s="150"/>
      <c r="L198" s="150"/>
      <c r="M198" s="15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  <c r="Y198" s="140"/>
      <c r="Z198" s="150"/>
      <c r="AA198" s="150"/>
      <c r="AB198" s="150"/>
      <c r="AC198" s="150"/>
      <c r="AD198" s="150"/>
      <c r="AE198" s="150"/>
      <c r="AF198" s="150"/>
      <c r="AG198" s="150"/>
      <c r="AH198" s="150"/>
      <c r="AI198" s="150"/>
      <c r="AJ198" s="150"/>
      <c r="AK198" s="150"/>
      <c r="AL198" s="150"/>
      <c r="AM198" s="150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0"/>
      <c r="BD198" s="150"/>
    </row>
    <row r="200" spans="1:56" x14ac:dyDescent="0.25">
      <c r="A200" s="258">
        <v>0</v>
      </c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  <c r="Y200" s="140"/>
      <c r="Z200" s="150"/>
      <c r="AA200" s="150"/>
      <c r="AB200" s="150"/>
      <c r="AC200" s="150"/>
      <c r="AD200" s="150"/>
      <c r="AE200" s="150"/>
      <c r="AF200" s="150"/>
      <c r="AG200" s="150"/>
      <c r="AH200" s="150"/>
      <c r="AI200" s="150"/>
      <c r="AJ200" s="150"/>
      <c r="AK200" s="15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0"/>
      <c r="BD200" s="259">
        <v>0</v>
      </c>
    </row>
    <row r="201" spans="1:56" x14ac:dyDescent="0.25">
      <c r="A201" s="182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  <c r="Y201" s="140"/>
      <c r="Z201" s="150"/>
      <c r="AA201" s="150"/>
      <c r="AB201" s="150"/>
      <c r="AC201" s="150"/>
      <c r="AD201" s="150"/>
      <c r="AE201" s="150"/>
      <c r="AF201" s="150"/>
      <c r="AG201" s="150"/>
      <c r="AH201" s="150"/>
      <c r="AI201" s="150"/>
      <c r="AJ201" s="150"/>
      <c r="AK201" s="15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0"/>
      <c r="BD201" s="150"/>
    </row>
    <row r="202" spans="1:56" x14ac:dyDescent="0.25">
      <c r="A202" s="182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  <c r="Y202" s="140"/>
      <c r="Z202" s="150"/>
      <c r="AA202" s="150"/>
      <c r="AB202" s="150"/>
      <c r="AC202" s="150"/>
      <c r="AD202" s="150"/>
      <c r="AE202" s="150"/>
      <c r="AF202" s="150"/>
      <c r="AG202" s="150"/>
      <c r="AH202" s="150"/>
      <c r="AI202" s="150"/>
      <c r="AJ202" s="150"/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</row>
    <row r="203" spans="1:56" x14ac:dyDescent="0.25">
      <c r="A203" s="182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  <c r="Y203" s="140"/>
      <c r="Z203" s="150"/>
      <c r="AA203" s="150"/>
      <c r="AB203" s="150"/>
      <c r="AC203" s="150"/>
      <c r="AD203" s="150"/>
      <c r="AE203" s="150"/>
      <c r="AF203" s="150"/>
      <c r="AG203" s="150"/>
      <c r="AH203" s="150"/>
      <c r="AI203" s="150"/>
      <c r="AJ203" s="150"/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0"/>
      <c r="BD203" s="150"/>
    </row>
    <row r="204" spans="1:56" x14ac:dyDescent="0.25">
      <c r="A204" s="182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  <c r="Y204" s="140"/>
      <c r="Z204" s="150"/>
      <c r="AA204" s="150"/>
      <c r="AB204" s="150"/>
      <c r="AC204" s="150"/>
      <c r="AD204" s="150"/>
      <c r="AE204" s="150"/>
      <c r="AF204" s="150"/>
      <c r="AG204" s="150"/>
      <c r="AH204" s="150"/>
      <c r="AI204" s="150"/>
      <c r="AJ204" s="150"/>
      <c r="AK204" s="15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0"/>
      <c r="BD204" s="150"/>
    </row>
    <row r="205" spans="1:56" x14ac:dyDescent="0.25">
      <c r="A205" s="182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50"/>
      <c r="AA205" s="150"/>
      <c r="AB205" s="150"/>
      <c r="AC205" s="150"/>
      <c r="AD205" s="150"/>
      <c r="AE205" s="150"/>
      <c r="AF205" s="150"/>
      <c r="AG205" s="150"/>
      <c r="AH205" s="150"/>
      <c r="AI205" s="150"/>
      <c r="AJ205" s="150"/>
      <c r="AK205" s="15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150"/>
      <c r="BA205" s="150"/>
      <c r="BB205" s="150"/>
      <c r="BC205" s="150"/>
      <c r="BD205" s="150"/>
    </row>
    <row r="206" spans="1:56" x14ac:dyDescent="0.25">
      <c r="A206" s="182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50"/>
      <c r="AA206" s="150"/>
      <c r="AB206" s="150"/>
      <c r="AC206" s="150"/>
      <c r="AD206" s="150"/>
      <c r="AE206" s="150"/>
      <c r="AF206" s="150"/>
      <c r="AG206" s="150"/>
      <c r="AH206" s="150"/>
      <c r="AI206" s="150"/>
      <c r="AJ206" s="150"/>
      <c r="AK206" s="150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50"/>
      <c r="AW206" s="150"/>
      <c r="AX206" s="150"/>
      <c r="AY206" s="150"/>
      <c r="AZ206" s="150"/>
      <c r="BA206" s="150"/>
      <c r="BB206" s="150"/>
      <c r="BC206" s="150"/>
      <c r="BD206" s="150"/>
    </row>
    <row r="207" spans="1:56" x14ac:dyDescent="0.25">
      <c r="A207" s="182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50"/>
      <c r="AA207" s="150"/>
      <c r="AB207" s="150"/>
      <c r="AC207" s="150"/>
      <c r="AD207" s="150"/>
      <c r="AE207" s="150"/>
      <c r="AF207" s="150"/>
      <c r="AG207" s="150"/>
      <c r="AH207" s="150"/>
      <c r="AI207" s="150"/>
      <c r="AJ207" s="150"/>
      <c r="AK207" s="150"/>
      <c r="AL207" s="150"/>
      <c r="AM207" s="150"/>
      <c r="AN207" s="150"/>
      <c r="AO207" s="150"/>
      <c r="AP207" s="150"/>
      <c r="AQ207" s="150"/>
      <c r="AR207" s="150"/>
      <c r="AS207" s="150"/>
      <c r="AT207" s="150"/>
      <c r="AU207" s="150"/>
      <c r="AV207" s="150"/>
      <c r="AW207" s="150"/>
      <c r="AX207" s="150"/>
      <c r="AY207" s="150"/>
      <c r="AZ207" s="150"/>
      <c r="BA207" s="150"/>
      <c r="BB207" s="150"/>
      <c r="BC207" s="150"/>
      <c r="BD207" s="150"/>
    </row>
    <row r="208" spans="1:56" x14ac:dyDescent="0.25">
      <c r="A208" s="182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  <c r="Y208" s="140"/>
      <c r="Z208" s="150"/>
      <c r="AA208" s="257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</row>
    <row r="209" spans="1:25" x14ac:dyDescent="0.25">
      <c r="A209" s="182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</row>
    <row r="210" spans="1:25" x14ac:dyDescent="0.25">
      <c r="A210" s="182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</row>
    <row r="211" spans="1:25" x14ac:dyDescent="0.25">
      <c r="A211" s="182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</row>
    <row r="212" spans="1:25" x14ac:dyDescent="0.25">
      <c r="A212" s="183"/>
      <c r="B212" s="184"/>
      <c r="C212" s="184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5"/>
      <c r="O212" s="185"/>
      <c r="P212" s="185"/>
    </row>
  </sheetData>
  <mergeCells count="27">
    <mergeCell ref="A60:A61"/>
    <mergeCell ref="B60:B61"/>
    <mergeCell ref="C60:C61"/>
    <mergeCell ref="D60:D61"/>
    <mergeCell ref="A44:A45"/>
    <mergeCell ref="B44:B45"/>
    <mergeCell ref="C44:J44"/>
    <mergeCell ref="K44:L44"/>
    <mergeCell ref="M44:M45"/>
    <mergeCell ref="A53:A54"/>
    <mergeCell ref="B53:C53"/>
    <mergeCell ref="D53:E53"/>
    <mergeCell ref="A39:A40"/>
    <mergeCell ref="B39:B40"/>
    <mergeCell ref="C39:F39"/>
    <mergeCell ref="G39:J39"/>
    <mergeCell ref="A6:M6"/>
    <mergeCell ref="A8:A9"/>
    <mergeCell ref="B8:B9"/>
    <mergeCell ref="C8:J8"/>
    <mergeCell ref="K8:L8"/>
    <mergeCell ref="M8:M9"/>
    <mergeCell ref="A23:A24"/>
    <mergeCell ref="B23:B24"/>
    <mergeCell ref="C23:J23"/>
    <mergeCell ref="K23:L23"/>
    <mergeCell ref="M23:M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 </vt:lpstr>
      <vt:lpstr>FEBRERO</vt:lpstr>
      <vt:lpstr>MARZO</vt:lpstr>
      <vt:lpstr>ABRIL </vt:lpstr>
      <vt:lpstr>MAYO</vt:lpstr>
      <vt:lpstr>JUNIO</vt:lpstr>
      <vt:lpstr>JULIO</vt:lpstr>
      <vt:lpstr>AGOSTO</vt:lpstr>
      <vt:lpstr>SEPTIEMBRE</vt:lpstr>
      <vt:lpstr>OCTUBRE </vt:lpstr>
      <vt:lpstr>NOVIEMBRE 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2013-04-23T15:44:18Z</dcterms:modified>
</cp:coreProperties>
</file>