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4860" yWindow="45" windowWidth="23115" windowHeight="12615" activeTab="2"/>
  </bookViews>
  <sheets>
    <sheet name="resumen " sheetId="4" r:id="rId1"/>
    <sheet name="evaluacion valoradas" sheetId="1" r:id="rId2"/>
    <sheet name="RESUMEN DE PRESTACIONES " sheetId="2" r:id="rId3"/>
  </sheets>
  <calcPr calcId="144525"/>
</workbook>
</file>

<file path=xl/calcChain.xml><?xml version="1.0" encoding="utf-8"?>
<calcChain xmlns="http://schemas.openxmlformats.org/spreadsheetml/2006/main">
  <c r="J33" i="2" l="1"/>
  <c r="J54" i="2"/>
  <c r="J61" i="2"/>
  <c r="J77" i="2"/>
  <c r="J79" i="2"/>
  <c r="J83" i="2"/>
  <c r="J86" i="2"/>
  <c r="J88" i="2"/>
  <c r="J95" i="2"/>
  <c r="J107" i="2"/>
  <c r="J110" i="2"/>
  <c r="J116" i="2"/>
  <c r="J135" i="2"/>
  <c r="J138" i="2"/>
  <c r="J152" i="2"/>
  <c r="J159" i="2"/>
  <c r="J9" i="2"/>
  <c r="V161" i="2"/>
  <c r="U161" i="2"/>
  <c r="T161" i="2"/>
  <c r="S161" i="2"/>
  <c r="R161" i="2"/>
  <c r="Q161" i="2"/>
  <c r="P161" i="2"/>
  <c r="O161" i="2"/>
  <c r="N161" i="2"/>
  <c r="M161" i="2"/>
  <c r="L161" i="2"/>
  <c r="K161" i="2"/>
  <c r="I161" i="2"/>
  <c r="H161" i="2"/>
  <c r="V160" i="2"/>
  <c r="U160" i="2"/>
  <c r="T160" i="2"/>
  <c r="S160" i="2"/>
  <c r="R160" i="2"/>
  <c r="Q160" i="2"/>
  <c r="P160" i="2"/>
  <c r="O160" i="2"/>
  <c r="N160" i="2"/>
  <c r="M160" i="2"/>
  <c r="L160" i="2"/>
  <c r="K160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I159" i="2"/>
  <c r="H159" i="2"/>
  <c r="V158" i="2"/>
  <c r="U158" i="2"/>
  <c r="T158" i="2"/>
  <c r="S158" i="2"/>
  <c r="R158" i="2"/>
  <c r="Q158" i="2"/>
  <c r="P158" i="2"/>
  <c r="O158" i="2"/>
  <c r="N158" i="2"/>
  <c r="M158" i="2"/>
  <c r="L158" i="2"/>
  <c r="K158" i="2"/>
  <c r="V157" i="2"/>
  <c r="U157" i="2"/>
  <c r="T157" i="2"/>
  <c r="S157" i="2"/>
  <c r="R157" i="2"/>
  <c r="Q157" i="2"/>
  <c r="P157" i="2"/>
  <c r="O157" i="2"/>
  <c r="N157" i="2"/>
  <c r="M157" i="2"/>
  <c r="L157" i="2"/>
  <c r="K157" i="2"/>
  <c r="V156" i="2"/>
  <c r="U156" i="2"/>
  <c r="T156" i="2"/>
  <c r="S156" i="2"/>
  <c r="R156" i="2"/>
  <c r="Q156" i="2"/>
  <c r="P156" i="2"/>
  <c r="O156" i="2"/>
  <c r="N156" i="2"/>
  <c r="M156" i="2"/>
  <c r="L156" i="2"/>
  <c r="K156" i="2"/>
  <c r="I156" i="2"/>
  <c r="H156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V154" i="2"/>
  <c r="U154" i="2"/>
  <c r="T154" i="2"/>
  <c r="S154" i="2"/>
  <c r="R154" i="2"/>
  <c r="Q154" i="2"/>
  <c r="P154" i="2"/>
  <c r="O154" i="2"/>
  <c r="N154" i="2"/>
  <c r="M154" i="2"/>
  <c r="L154" i="2"/>
  <c r="K154" i="2"/>
  <c r="V153" i="2"/>
  <c r="U153" i="2"/>
  <c r="T153" i="2"/>
  <c r="S153" i="2"/>
  <c r="R153" i="2"/>
  <c r="Q153" i="2"/>
  <c r="P153" i="2"/>
  <c r="O153" i="2"/>
  <c r="N153" i="2"/>
  <c r="M153" i="2"/>
  <c r="L153" i="2"/>
  <c r="K153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I152" i="2"/>
  <c r="H152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V150" i="2"/>
  <c r="U150" i="2"/>
  <c r="T150" i="2"/>
  <c r="S150" i="2"/>
  <c r="R150" i="2"/>
  <c r="Q150" i="2"/>
  <c r="P150" i="2"/>
  <c r="O150" i="2"/>
  <c r="N150" i="2"/>
  <c r="M150" i="2"/>
  <c r="L150" i="2"/>
  <c r="K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V148" i="2"/>
  <c r="U148" i="2"/>
  <c r="T148" i="2"/>
  <c r="S148" i="2"/>
  <c r="R148" i="2"/>
  <c r="Q148" i="2"/>
  <c r="P148" i="2"/>
  <c r="O148" i="2"/>
  <c r="N148" i="2"/>
  <c r="M148" i="2"/>
  <c r="L148" i="2"/>
  <c r="K148" i="2"/>
  <c r="I148" i="2"/>
  <c r="H148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I146" i="2"/>
  <c r="H146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I145" i="2"/>
  <c r="H145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I144" i="2"/>
  <c r="H144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I140" i="2"/>
  <c r="H140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I138" i="2"/>
  <c r="H138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I137" i="2"/>
  <c r="H137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I135" i="2"/>
  <c r="H135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I126" i="2"/>
  <c r="H126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I116" i="2"/>
  <c r="H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I112" i="2"/>
  <c r="H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I111" i="2"/>
  <c r="H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I110" i="2"/>
  <c r="H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I108" i="2"/>
  <c r="H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I107" i="2"/>
  <c r="H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U163" i="2" s="1"/>
  <c r="T99" i="2"/>
  <c r="S99" i="2"/>
  <c r="R99" i="2"/>
  <c r="Q99" i="2"/>
  <c r="Q163" i="2" s="1"/>
  <c r="P99" i="2"/>
  <c r="P163" i="2" s="1"/>
  <c r="O99" i="2"/>
  <c r="N99" i="2"/>
  <c r="M99" i="2"/>
  <c r="M163" i="2" s="1"/>
  <c r="L99" i="2"/>
  <c r="K99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I95" i="2"/>
  <c r="H95" i="2"/>
  <c r="V94" i="2"/>
  <c r="U94" i="2"/>
  <c r="T94" i="2"/>
  <c r="S94" i="2"/>
  <c r="R94" i="2"/>
  <c r="Q94" i="2"/>
  <c r="P94" i="2"/>
  <c r="O94" i="2"/>
  <c r="N94" i="2"/>
  <c r="M94" i="2"/>
  <c r="L94" i="2"/>
  <c r="K94" i="2"/>
  <c r="I94" i="2"/>
  <c r="H94" i="2"/>
  <c r="V93" i="2"/>
  <c r="U93" i="2"/>
  <c r="T93" i="2"/>
  <c r="S93" i="2"/>
  <c r="R93" i="2"/>
  <c r="Q93" i="2"/>
  <c r="P93" i="2"/>
  <c r="O93" i="2"/>
  <c r="N93" i="2"/>
  <c r="M93" i="2"/>
  <c r="L93" i="2"/>
  <c r="K93" i="2"/>
  <c r="I93" i="2"/>
  <c r="H93" i="2"/>
  <c r="V92" i="2"/>
  <c r="U92" i="2"/>
  <c r="T92" i="2"/>
  <c r="S92" i="2"/>
  <c r="R92" i="2"/>
  <c r="Q92" i="2"/>
  <c r="P92" i="2"/>
  <c r="O92" i="2"/>
  <c r="N92" i="2"/>
  <c r="M92" i="2"/>
  <c r="L92" i="2"/>
  <c r="K92" i="2"/>
  <c r="I92" i="2"/>
  <c r="H92" i="2"/>
  <c r="V91" i="2"/>
  <c r="U91" i="2"/>
  <c r="T91" i="2"/>
  <c r="S91" i="2"/>
  <c r="R91" i="2"/>
  <c r="Q91" i="2"/>
  <c r="P91" i="2"/>
  <c r="O91" i="2"/>
  <c r="N91" i="2"/>
  <c r="M91" i="2"/>
  <c r="L91" i="2"/>
  <c r="K91" i="2"/>
  <c r="I91" i="2"/>
  <c r="H91" i="2"/>
  <c r="V90" i="2"/>
  <c r="U90" i="2"/>
  <c r="T90" i="2"/>
  <c r="S90" i="2"/>
  <c r="R90" i="2"/>
  <c r="Q90" i="2"/>
  <c r="P90" i="2"/>
  <c r="O90" i="2"/>
  <c r="N90" i="2"/>
  <c r="M90" i="2"/>
  <c r="L90" i="2"/>
  <c r="K90" i="2"/>
  <c r="V89" i="2"/>
  <c r="U89" i="2"/>
  <c r="T89" i="2"/>
  <c r="S89" i="2"/>
  <c r="R89" i="2"/>
  <c r="Q89" i="2"/>
  <c r="P89" i="2"/>
  <c r="O89" i="2"/>
  <c r="N89" i="2"/>
  <c r="M89" i="2"/>
  <c r="L89" i="2"/>
  <c r="K89" i="2"/>
  <c r="V88" i="2"/>
  <c r="U88" i="2"/>
  <c r="T88" i="2"/>
  <c r="S88" i="2"/>
  <c r="R88" i="2"/>
  <c r="Q88" i="2"/>
  <c r="P88" i="2"/>
  <c r="O88" i="2"/>
  <c r="N88" i="2"/>
  <c r="M88" i="2"/>
  <c r="L88" i="2"/>
  <c r="K88" i="2"/>
  <c r="I88" i="2"/>
  <c r="H88" i="2"/>
  <c r="V87" i="2"/>
  <c r="U87" i="2"/>
  <c r="T87" i="2"/>
  <c r="S87" i="2"/>
  <c r="R87" i="2"/>
  <c r="Q87" i="2"/>
  <c r="P87" i="2"/>
  <c r="O87" i="2"/>
  <c r="N87" i="2"/>
  <c r="M87" i="2"/>
  <c r="L87" i="2"/>
  <c r="K87" i="2"/>
  <c r="V86" i="2"/>
  <c r="U86" i="2"/>
  <c r="T86" i="2"/>
  <c r="S86" i="2"/>
  <c r="R86" i="2"/>
  <c r="Q86" i="2"/>
  <c r="P86" i="2"/>
  <c r="O86" i="2"/>
  <c r="N86" i="2"/>
  <c r="M86" i="2"/>
  <c r="L86" i="2"/>
  <c r="K86" i="2"/>
  <c r="I86" i="2"/>
  <c r="H86" i="2"/>
  <c r="V85" i="2"/>
  <c r="U85" i="2"/>
  <c r="T85" i="2"/>
  <c r="S85" i="2"/>
  <c r="R85" i="2"/>
  <c r="Q85" i="2"/>
  <c r="P85" i="2"/>
  <c r="O85" i="2"/>
  <c r="N85" i="2"/>
  <c r="M85" i="2"/>
  <c r="L85" i="2"/>
  <c r="K85" i="2"/>
  <c r="V84" i="2"/>
  <c r="U84" i="2"/>
  <c r="T84" i="2"/>
  <c r="S84" i="2"/>
  <c r="R84" i="2"/>
  <c r="Q84" i="2"/>
  <c r="P84" i="2"/>
  <c r="O84" i="2"/>
  <c r="N84" i="2"/>
  <c r="M84" i="2"/>
  <c r="L84" i="2"/>
  <c r="K84" i="2"/>
  <c r="V83" i="2"/>
  <c r="U83" i="2"/>
  <c r="T83" i="2"/>
  <c r="S83" i="2"/>
  <c r="R83" i="2"/>
  <c r="Q83" i="2"/>
  <c r="P83" i="2"/>
  <c r="O83" i="2"/>
  <c r="N83" i="2"/>
  <c r="M83" i="2"/>
  <c r="L83" i="2"/>
  <c r="K83" i="2"/>
  <c r="I83" i="2"/>
  <c r="H83" i="2"/>
  <c r="V82" i="2"/>
  <c r="U82" i="2"/>
  <c r="T82" i="2"/>
  <c r="S82" i="2"/>
  <c r="R82" i="2"/>
  <c r="Q82" i="2"/>
  <c r="P82" i="2"/>
  <c r="O82" i="2"/>
  <c r="N82" i="2"/>
  <c r="M82" i="2"/>
  <c r="L82" i="2"/>
  <c r="K82" i="2"/>
  <c r="V81" i="2"/>
  <c r="U81" i="2"/>
  <c r="T81" i="2"/>
  <c r="S81" i="2"/>
  <c r="R81" i="2"/>
  <c r="Q81" i="2"/>
  <c r="P81" i="2"/>
  <c r="O81" i="2"/>
  <c r="N81" i="2"/>
  <c r="M81" i="2"/>
  <c r="L81" i="2"/>
  <c r="K81" i="2"/>
  <c r="V80" i="2"/>
  <c r="U80" i="2"/>
  <c r="T80" i="2"/>
  <c r="S80" i="2"/>
  <c r="R80" i="2"/>
  <c r="Q80" i="2"/>
  <c r="P80" i="2"/>
  <c r="O80" i="2"/>
  <c r="N80" i="2"/>
  <c r="M80" i="2"/>
  <c r="L80" i="2"/>
  <c r="K80" i="2"/>
  <c r="I80" i="2"/>
  <c r="H80" i="2"/>
  <c r="V79" i="2"/>
  <c r="U79" i="2"/>
  <c r="T79" i="2"/>
  <c r="S79" i="2"/>
  <c r="R79" i="2"/>
  <c r="Q79" i="2"/>
  <c r="P79" i="2"/>
  <c r="O79" i="2"/>
  <c r="N79" i="2"/>
  <c r="M79" i="2"/>
  <c r="L79" i="2"/>
  <c r="K79" i="2"/>
  <c r="I79" i="2"/>
  <c r="H79" i="2"/>
  <c r="V78" i="2"/>
  <c r="U78" i="2"/>
  <c r="T78" i="2"/>
  <c r="S78" i="2"/>
  <c r="R78" i="2"/>
  <c r="Q78" i="2"/>
  <c r="P78" i="2"/>
  <c r="O78" i="2"/>
  <c r="N78" i="2"/>
  <c r="M78" i="2"/>
  <c r="L78" i="2"/>
  <c r="K78" i="2"/>
  <c r="V77" i="2"/>
  <c r="U77" i="2"/>
  <c r="T77" i="2"/>
  <c r="S77" i="2"/>
  <c r="R77" i="2"/>
  <c r="Q77" i="2"/>
  <c r="P77" i="2"/>
  <c r="O77" i="2"/>
  <c r="N77" i="2"/>
  <c r="M77" i="2"/>
  <c r="L77" i="2"/>
  <c r="K77" i="2"/>
  <c r="I77" i="2"/>
  <c r="H77" i="2"/>
  <c r="V75" i="2"/>
  <c r="U75" i="2"/>
  <c r="T75" i="2"/>
  <c r="S75" i="2"/>
  <c r="R75" i="2"/>
  <c r="Q75" i="2"/>
  <c r="P75" i="2"/>
  <c r="O75" i="2"/>
  <c r="N75" i="2"/>
  <c r="M75" i="2"/>
  <c r="L75" i="2"/>
  <c r="K75" i="2"/>
  <c r="V74" i="2"/>
  <c r="U74" i="2"/>
  <c r="T74" i="2"/>
  <c r="S74" i="2"/>
  <c r="R74" i="2"/>
  <c r="Q74" i="2"/>
  <c r="P74" i="2"/>
  <c r="O74" i="2"/>
  <c r="N74" i="2"/>
  <c r="M74" i="2"/>
  <c r="L74" i="2"/>
  <c r="K74" i="2"/>
  <c r="I74" i="2"/>
  <c r="H74" i="2"/>
  <c r="V73" i="2"/>
  <c r="U73" i="2"/>
  <c r="T73" i="2"/>
  <c r="S73" i="2"/>
  <c r="R73" i="2"/>
  <c r="Q73" i="2"/>
  <c r="P73" i="2"/>
  <c r="O73" i="2"/>
  <c r="N73" i="2"/>
  <c r="M73" i="2"/>
  <c r="L73" i="2"/>
  <c r="K73" i="2"/>
  <c r="I73" i="2"/>
  <c r="H73" i="2"/>
  <c r="V71" i="2"/>
  <c r="U71" i="2"/>
  <c r="U97" i="2" s="1"/>
  <c r="T71" i="2"/>
  <c r="T97" i="2" s="1"/>
  <c r="S71" i="2"/>
  <c r="S97" i="2" s="1"/>
  <c r="R71" i="2"/>
  <c r="Q71" i="2"/>
  <c r="Q97" i="2" s="1"/>
  <c r="P71" i="2"/>
  <c r="P97" i="2" s="1"/>
  <c r="O71" i="2"/>
  <c r="O97" i="2" s="1"/>
  <c r="N71" i="2"/>
  <c r="M71" i="2"/>
  <c r="M97" i="2" s="1"/>
  <c r="L71" i="2"/>
  <c r="K71" i="2"/>
  <c r="I71" i="2"/>
  <c r="H71" i="2"/>
  <c r="V68" i="2"/>
  <c r="U68" i="2"/>
  <c r="T68" i="2"/>
  <c r="S68" i="2"/>
  <c r="R68" i="2"/>
  <c r="Q68" i="2"/>
  <c r="P68" i="2"/>
  <c r="O68" i="2"/>
  <c r="N68" i="2"/>
  <c r="M68" i="2"/>
  <c r="L68" i="2"/>
  <c r="K68" i="2"/>
  <c r="I68" i="2"/>
  <c r="H68" i="2"/>
  <c r="V67" i="2"/>
  <c r="U67" i="2"/>
  <c r="T67" i="2"/>
  <c r="S67" i="2"/>
  <c r="R67" i="2"/>
  <c r="Q67" i="2"/>
  <c r="P67" i="2"/>
  <c r="O67" i="2"/>
  <c r="N67" i="2"/>
  <c r="M67" i="2"/>
  <c r="L67" i="2"/>
  <c r="K67" i="2"/>
  <c r="V66" i="2"/>
  <c r="U66" i="2"/>
  <c r="T66" i="2"/>
  <c r="S66" i="2"/>
  <c r="R66" i="2"/>
  <c r="Q66" i="2"/>
  <c r="P66" i="2"/>
  <c r="O66" i="2"/>
  <c r="N66" i="2"/>
  <c r="M66" i="2"/>
  <c r="L66" i="2"/>
  <c r="K66" i="2"/>
  <c r="I66" i="2"/>
  <c r="H66" i="2"/>
  <c r="V65" i="2"/>
  <c r="U65" i="2"/>
  <c r="T65" i="2"/>
  <c r="S65" i="2"/>
  <c r="R65" i="2"/>
  <c r="Q65" i="2"/>
  <c r="P65" i="2"/>
  <c r="O65" i="2"/>
  <c r="N65" i="2"/>
  <c r="M65" i="2"/>
  <c r="L65" i="2"/>
  <c r="K65" i="2"/>
  <c r="V64" i="2"/>
  <c r="U64" i="2"/>
  <c r="T64" i="2"/>
  <c r="S64" i="2"/>
  <c r="S69" i="2" s="1"/>
  <c r="R64" i="2"/>
  <c r="Q64" i="2"/>
  <c r="P64" i="2"/>
  <c r="O64" i="2"/>
  <c r="O69" i="2" s="1"/>
  <c r="N64" i="2"/>
  <c r="M64" i="2"/>
  <c r="L64" i="2"/>
  <c r="K64" i="2"/>
  <c r="I64" i="2"/>
  <c r="H64" i="2"/>
  <c r="V61" i="2"/>
  <c r="U61" i="2"/>
  <c r="T61" i="2"/>
  <c r="S61" i="2"/>
  <c r="R61" i="2"/>
  <c r="Q61" i="2"/>
  <c r="P61" i="2"/>
  <c r="O61" i="2"/>
  <c r="N61" i="2"/>
  <c r="M61" i="2"/>
  <c r="L61" i="2"/>
  <c r="K61" i="2"/>
  <c r="I61" i="2"/>
  <c r="H61" i="2"/>
  <c r="V60" i="2"/>
  <c r="U60" i="2"/>
  <c r="T60" i="2"/>
  <c r="S60" i="2"/>
  <c r="R60" i="2"/>
  <c r="Q60" i="2"/>
  <c r="P60" i="2"/>
  <c r="O60" i="2"/>
  <c r="N60" i="2"/>
  <c r="M60" i="2"/>
  <c r="L60" i="2"/>
  <c r="K60" i="2"/>
  <c r="V59" i="2"/>
  <c r="U59" i="2"/>
  <c r="T59" i="2"/>
  <c r="S59" i="2"/>
  <c r="R59" i="2"/>
  <c r="Q59" i="2"/>
  <c r="P59" i="2"/>
  <c r="O59" i="2"/>
  <c r="N59" i="2"/>
  <c r="M59" i="2"/>
  <c r="L59" i="2"/>
  <c r="K59" i="2"/>
  <c r="V58" i="2"/>
  <c r="U58" i="2"/>
  <c r="T58" i="2"/>
  <c r="S58" i="2"/>
  <c r="R58" i="2"/>
  <c r="Q58" i="2"/>
  <c r="P58" i="2"/>
  <c r="O58" i="2"/>
  <c r="N58" i="2"/>
  <c r="M58" i="2"/>
  <c r="L58" i="2"/>
  <c r="K58" i="2"/>
  <c r="V57" i="2"/>
  <c r="U57" i="2"/>
  <c r="T57" i="2"/>
  <c r="S57" i="2"/>
  <c r="R57" i="2"/>
  <c r="Q57" i="2"/>
  <c r="P57" i="2"/>
  <c r="O57" i="2"/>
  <c r="N57" i="2"/>
  <c r="M57" i="2"/>
  <c r="L57" i="2"/>
  <c r="K57" i="2"/>
  <c r="I57" i="2"/>
  <c r="H57" i="2"/>
  <c r="V56" i="2"/>
  <c r="U56" i="2"/>
  <c r="T56" i="2"/>
  <c r="S56" i="2"/>
  <c r="R56" i="2"/>
  <c r="Q56" i="2"/>
  <c r="P56" i="2"/>
  <c r="O56" i="2"/>
  <c r="N56" i="2"/>
  <c r="M56" i="2"/>
  <c r="L56" i="2"/>
  <c r="K56" i="2"/>
  <c r="I56" i="2"/>
  <c r="H56" i="2"/>
  <c r="V55" i="2"/>
  <c r="U55" i="2"/>
  <c r="T55" i="2"/>
  <c r="S55" i="2"/>
  <c r="R55" i="2"/>
  <c r="Q55" i="2"/>
  <c r="P55" i="2"/>
  <c r="O55" i="2"/>
  <c r="N55" i="2"/>
  <c r="M55" i="2"/>
  <c r="L55" i="2"/>
  <c r="K55" i="2"/>
  <c r="V54" i="2"/>
  <c r="U54" i="2"/>
  <c r="T54" i="2"/>
  <c r="S54" i="2"/>
  <c r="R54" i="2"/>
  <c r="Q54" i="2"/>
  <c r="P54" i="2"/>
  <c r="O54" i="2"/>
  <c r="N54" i="2"/>
  <c r="M54" i="2"/>
  <c r="L54" i="2"/>
  <c r="K54" i="2"/>
  <c r="I54" i="2"/>
  <c r="H54" i="2"/>
  <c r="V53" i="2"/>
  <c r="U53" i="2"/>
  <c r="T53" i="2"/>
  <c r="S53" i="2"/>
  <c r="R53" i="2"/>
  <c r="Q53" i="2"/>
  <c r="P53" i="2"/>
  <c r="O53" i="2"/>
  <c r="N53" i="2"/>
  <c r="M53" i="2"/>
  <c r="L53" i="2"/>
  <c r="K53" i="2"/>
  <c r="V52" i="2"/>
  <c r="U52" i="2"/>
  <c r="T52" i="2"/>
  <c r="S52" i="2"/>
  <c r="R52" i="2"/>
  <c r="Q52" i="2"/>
  <c r="P52" i="2"/>
  <c r="O52" i="2"/>
  <c r="N52" i="2"/>
  <c r="M52" i="2"/>
  <c r="L52" i="2"/>
  <c r="K52" i="2"/>
  <c r="V51" i="2"/>
  <c r="U51" i="2"/>
  <c r="T51" i="2"/>
  <c r="S51" i="2"/>
  <c r="R51" i="2"/>
  <c r="Q51" i="2"/>
  <c r="P51" i="2"/>
  <c r="O51" i="2"/>
  <c r="N51" i="2"/>
  <c r="M51" i="2"/>
  <c r="L51" i="2"/>
  <c r="K51" i="2"/>
  <c r="V50" i="2"/>
  <c r="V62" i="2" s="1"/>
  <c r="U50" i="2"/>
  <c r="U62" i="2" s="1"/>
  <c r="T50" i="2"/>
  <c r="S50" i="2"/>
  <c r="S62" i="2" s="1"/>
  <c r="R50" i="2"/>
  <c r="R62" i="2" s="1"/>
  <c r="Q50" i="2"/>
  <c r="Q62" i="2" s="1"/>
  <c r="P50" i="2"/>
  <c r="O50" i="2"/>
  <c r="O62" i="2" s="1"/>
  <c r="N50" i="2"/>
  <c r="N62" i="2" s="1"/>
  <c r="M50" i="2"/>
  <c r="M62" i="2" s="1"/>
  <c r="L50" i="2"/>
  <c r="K50" i="2"/>
  <c r="K62" i="2" s="1"/>
  <c r="V47" i="2"/>
  <c r="U47" i="2"/>
  <c r="T47" i="2"/>
  <c r="S47" i="2"/>
  <c r="R47" i="2"/>
  <c r="Q47" i="2"/>
  <c r="P47" i="2"/>
  <c r="O47" i="2"/>
  <c r="N47" i="2"/>
  <c r="M47" i="2"/>
  <c r="L47" i="2"/>
  <c r="K47" i="2"/>
  <c r="I47" i="2"/>
  <c r="H47" i="2"/>
  <c r="V46" i="2"/>
  <c r="U46" i="2"/>
  <c r="T46" i="2"/>
  <c r="S46" i="2"/>
  <c r="R46" i="2"/>
  <c r="Q46" i="2"/>
  <c r="P46" i="2"/>
  <c r="O46" i="2"/>
  <c r="N46" i="2"/>
  <c r="M46" i="2"/>
  <c r="L46" i="2"/>
  <c r="K46" i="2"/>
  <c r="I46" i="2"/>
  <c r="H46" i="2"/>
  <c r="V44" i="2"/>
  <c r="U44" i="2"/>
  <c r="T44" i="2"/>
  <c r="S44" i="2"/>
  <c r="R44" i="2"/>
  <c r="Q44" i="2"/>
  <c r="P44" i="2"/>
  <c r="O44" i="2"/>
  <c r="N44" i="2"/>
  <c r="M44" i="2"/>
  <c r="L44" i="2"/>
  <c r="K44" i="2"/>
  <c r="I44" i="2"/>
  <c r="H44" i="2"/>
  <c r="V43" i="2"/>
  <c r="U43" i="2"/>
  <c r="T43" i="2"/>
  <c r="S43" i="2"/>
  <c r="R43" i="2"/>
  <c r="Q43" i="2"/>
  <c r="P43" i="2"/>
  <c r="O43" i="2"/>
  <c r="N43" i="2"/>
  <c r="M43" i="2"/>
  <c r="L43" i="2"/>
  <c r="K43" i="2"/>
  <c r="I43" i="2"/>
  <c r="H43" i="2"/>
  <c r="V42" i="2"/>
  <c r="U42" i="2"/>
  <c r="T42" i="2"/>
  <c r="S42" i="2"/>
  <c r="R42" i="2"/>
  <c r="Q42" i="2"/>
  <c r="P42" i="2"/>
  <c r="O42" i="2"/>
  <c r="N42" i="2"/>
  <c r="M42" i="2"/>
  <c r="L42" i="2"/>
  <c r="K42" i="2"/>
  <c r="I42" i="2"/>
  <c r="H42" i="2"/>
  <c r="V40" i="2"/>
  <c r="U40" i="2"/>
  <c r="T40" i="2"/>
  <c r="S40" i="2"/>
  <c r="R40" i="2"/>
  <c r="Q40" i="2"/>
  <c r="P40" i="2"/>
  <c r="O40" i="2"/>
  <c r="N40" i="2"/>
  <c r="M40" i="2"/>
  <c r="L40" i="2"/>
  <c r="K40" i="2"/>
  <c r="V39" i="2"/>
  <c r="U39" i="2"/>
  <c r="T39" i="2"/>
  <c r="S39" i="2"/>
  <c r="R39" i="2"/>
  <c r="Q39" i="2"/>
  <c r="P39" i="2"/>
  <c r="O39" i="2"/>
  <c r="N39" i="2"/>
  <c r="M39" i="2"/>
  <c r="L39" i="2"/>
  <c r="K39" i="2"/>
  <c r="I39" i="2"/>
  <c r="H39" i="2"/>
  <c r="V38" i="2"/>
  <c r="U38" i="2"/>
  <c r="T38" i="2"/>
  <c r="S38" i="2"/>
  <c r="R38" i="2"/>
  <c r="Q38" i="2"/>
  <c r="P38" i="2"/>
  <c r="O38" i="2"/>
  <c r="N38" i="2"/>
  <c r="M38" i="2"/>
  <c r="L38" i="2"/>
  <c r="K38" i="2"/>
  <c r="I38" i="2"/>
  <c r="H38" i="2"/>
  <c r="V37" i="2"/>
  <c r="U37" i="2"/>
  <c r="T37" i="2"/>
  <c r="S37" i="2"/>
  <c r="R37" i="2"/>
  <c r="Q37" i="2"/>
  <c r="P37" i="2"/>
  <c r="O37" i="2"/>
  <c r="N37" i="2"/>
  <c r="M37" i="2"/>
  <c r="L37" i="2"/>
  <c r="K37" i="2"/>
  <c r="I37" i="2"/>
  <c r="H37" i="2"/>
  <c r="V36" i="2"/>
  <c r="U36" i="2"/>
  <c r="T36" i="2"/>
  <c r="S36" i="2"/>
  <c r="R36" i="2"/>
  <c r="Q36" i="2"/>
  <c r="P36" i="2"/>
  <c r="O36" i="2"/>
  <c r="N36" i="2"/>
  <c r="M36" i="2"/>
  <c r="L36" i="2"/>
  <c r="K36" i="2"/>
  <c r="I36" i="2"/>
  <c r="H36" i="2"/>
  <c r="V35" i="2"/>
  <c r="U35" i="2"/>
  <c r="T35" i="2"/>
  <c r="S35" i="2"/>
  <c r="R35" i="2"/>
  <c r="Q35" i="2"/>
  <c r="P35" i="2"/>
  <c r="O35" i="2"/>
  <c r="N35" i="2"/>
  <c r="M35" i="2"/>
  <c r="L35" i="2"/>
  <c r="K35" i="2"/>
  <c r="I35" i="2"/>
  <c r="H35" i="2"/>
  <c r="V34" i="2"/>
  <c r="U34" i="2"/>
  <c r="T34" i="2"/>
  <c r="S34" i="2"/>
  <c r="R34" i="2"/>
  <c r="Q34" i="2"/>
  <c r="P34" i="2"/>
  <c r="O34" i="2"/>
  <c r="N34" i="2"/>
  <c r="M34" i="2"/>
  <c r="L34" i="2"/>
  <c r="K34" i="2"/>
  <c r="I34" i="2"/>
  <c r="H34" i="2"/>
  <c r="V33" i="2"/>
  <c r="U33" i="2"/>
  <c r="T33" i="2"/>
  <c r="S33" i="2"/>
  <c r="R33" i="2"/>
  <c r="Q33" i="2"/>
  <c r="P33" i="2"/>
  <c r="O33" i="2"/>
  <c r="N33" i="2"/>
  <c r="M33" i="2"/>
  <c r="L33" i="2"/>
  <c r="K33" i="2"/>
  <c r="I33" i="2"/>
  <c r="H33" i="2"/>
  <c r="V32" i="2"/>
  <c r="U32" i="2"/>
  <c r="T32" i="2"/>
  <c r="S32" i="2"/>
  <c r="R32" i="2"/>
  <c r="Q32" i="2"/>
  <c r="P32" i="2"/>
  <c r="O32" i="2"/>
  <c r="N32" i="2"/>
  <c r="M32" i="2"/>
  <c r="L32" i="2"/>
  <c r="K32" i="2"/>
  <c r="I32" i="2"/>
  <c r="H32" i="2"/>
  <c r="V30" i="2"/>
  <c r="U30" i="2"/>
  <c r="T30" i="2"/>
  <c r="S30" i="2"/>
  <c r="R30" i="2"/>
  <c r="Q30" i="2"/>
  <c r="P30" i="2"/>
  <c r="O30" i="2"/>
  <c r="N30" i="2"/>
  <c r="M30" i="2"/>
  <c r="L30" i="2"/>
  <c r="K30" i="2"/>
  <c r="I30" i="2"/>
  <c r="H30" i="2"/>
  <c r="V29" i="2"/>
  <c r="U29" i="2"/>
  <c r="T29" i="2"/>
  <c r="S29" i="2"/>
  <c r="R29" i="2"/>
  <c r="Q29" i="2"/>
  <c r="P29" i="2"/>
  <c r="O29" i="2"/>
  <c r="N29" i="2"/>
  <c r="M29" i="2"/>
  <c r="L29" i="2"/>
  <c r="K29" i="2"/>
  <c r="I29" i="2"/>
  <c r="H29" i="2"/>
  <c r="V28" i="2"/>
  <c r="U28" i="2"/>
  <c r="T28" i="2"/>
  <c r="S28" i="2"/>
  <c r="R28" i="2"/>
  <c r="Q28" i="2"/>
  <c r="P28" i="2"/>
  <c r="O28" i="2"/>
  <c r="N28" i="2"/>
  <c r="M28" i="2"/>
  <c r="L28" i="2"/>
  <c r="K28" i="2"/>
  <c r="I28" i="2"/>
  <c r="H28" i="2"/>
  <c r="V27" i="2"/>
  <c r="U27" i="2"/>
  <c r="T27" i="2"/>
  <c r="S27" i="2"/>
  <c r="R27" i="2"/>
  <c r="Q27" i="2"/>
  <c r="P27" i="2"/>
  <c r="O27" i="2"/>
  <c r="N27" i="2"/>
  <c r="M27" i="2"/>
  <c r="L27" i="2"/>
  <c r="K27" i="2"/>
  <c r="I27" i="2"/>
  <c r="H27" i="2"/>
  <c r="V26" i="2"/>
  <c r="U26" i="2"/>
  <c r="T26" i="2"/>
  <c r="S26" i="2"/>
  <c r="R26" i="2"/>
  <c r="Q26" i="2"/>
  <c r="P26" i="2"/>
  <c r="O26" i="2"/>
  <c r="N26" i="2"/>
  <c r="M26" i="2"/>
  <c r="L26" i="2"/>
  <c r="K26" i="2"/>
  <c r="I26" i="2"/>
  <c r="H26" i="2"/>
  <c r="V25" i="2"/>
  <c r="U25" i="2"/>
  <c r="T25" i="2"/>
  <c r="S25" i="2"/>
  <c r="R25" i="2"/>
  <c r="Q25" i="2"/>
  <c r="P25" i="2"/>
  <c r="O25" i="2"/>
  <c r="N25" i="2"/>
  <c r="M25" i="2"/>
  <c r="L25" i="2"/>
  <c r="K25" i="2"/>
  <c r="I25" i="2"/>
  <c r="H25" i="2"/>
  <c r="V24" i="2"/>
  <c r="U24" i="2"/>
  <c r="T24" i="2"/>
  <c r="S24" i="2"/>
  <c r="R24" i="2"/>
  <c r="Q24" i="2"/>
  <c r="P24" i="2"/>
  <c r="O24" i="2"/>
  <c r="N24" i="2"/>
  <c r="M24" i="2"/>
  <c r="L24" i="2"/>
  <c r="K24" i="2"/>
  <c r="I24" i="2"/>
  <c r="H24" i="2"/>
  <c r="V23" i="2"/>
  <c r="U23" i="2"/>
  <c r="T23" i="2"/>
  <c r="S23" i="2"/>
  <c r="R23" i="2"/>
  <c r="Q23" i="2"/>
  <c r="P23" i="2"/>
  <c r="O23" i="2"/>
  <c r="N23" i="2"/>
  <c r="M23" i="2"/>
  <c r="L23" i="2"/>
  <c r="K23" i="2"/>
  <c r="I23" i="2"/>
  <c r="H23" i="2"/>
  <c r="V22" i="2"/>
  <c r="U22" i="2"/>
  <c r="T22" i="2"/>
  <c r="S22" i="2"/>
  <c r="R22" i="2"/>
  <c r="Q22" i="2"/>
  <c r="P22" i="2"/>
  <c r="O22" i="2"/>
  <c r="N22" i="2"/>
  <c r="M22" i="2"/>
  <c r="L22" i="2"/>
  <c r="K22" i="2"/>
  <c r="I22" i="2"/>
  <c r="H22" i="2"/>
  <c r="V20" i="2"/>
  <c r="U20" i="2"/>
  <c r="T20" i="2"/>
  <c r="S20" i="2"/>
  <c r="R20" i="2"/>
  <c r="Q20" i="2"/>
  <c r="P20" i="2"/>
  <c r="O20" i="2"/>
  <c r="N20" i="2"/>
  <c r="M20" i="2"/>
  <c r="L20" i="2"/>
  <c r="K20" i="2"/>
  <c r="I20" i="2"/>
  <c r="H20" i="2"/>
  <c r="V19" i="2"/>
  <c r="U19" i="2"/>
  <c r="T19" i="2"/>
  <c r="S19" i="2"/>
  <c r="R19" i="2"/>
  <c r="Q19" i="2"/>
  <c r="P19" i="2"/>
  <c r="O19" i="2"/>
  <c r="N19" i="2"/>
  <c r="M19" i="2"/>
  <c r="L19" i="2"/>
  <c r="K19" i="2"/>
  <c r="I19" i="2"/>
  <c r="H19" i="2"/>
  <c r="V18" i="2"/>
  <c r="U18" i="2"/>
  <c r="T18" i="2"/>
  <c r="S18" i="2"/>
  <c r="R18" i="2"/>
  <c r="Q18" i="2"/>
  <c r="P18" i="2"/>
  <c r="O18" i="2"/>
  <c r="N18" i="2"/>
  <c r="M18" i="2"/>
  <c r="L18" i="2"/>
  <c r="K18" i="2"/>
  <c r="I18" i="2"/>
  <c r="H18" i="2"/>
  <c r="V17" i="2"/>
  <c r="U17" i="2"/>
  <c r="T17" i="2"/>
  <c r="S17" i="2"/>
  <c r="R17" i="2"/>
  <c r="Q17" i="2"/>
  <c r="P17" i="2"/>
  <c r="O17" i="2"/>
  <c r="N17" i="2"/>
  <c r="M17" i="2"/>
  <c r="L17" i="2"/>
  <c r="K17" i="2"/>
  <c r="I17" i="2"/>
  <c r="H17" i="2"/>
  <c r="V16" i="2"/>
  <c r="U16" i="2"/>
  <c r="T16" i="2"/>
  <c r="S16" i="2"/>
  <c r="R16" i="2"/>
  <c r="Q16" i="2"/>
  <c r="P16" i="2"/>
  <c r="O16" i="2"/>
  <c r="N16" i="2"/>
  <c r="M16" i="2"/>
  <c r="L16" i="2"/>
  <c r="K16" i="2"/>
  <c r="I16" i="2"/>
  <c r="H16" i="2"/>
  <c r="V15" i="2"/>
  <c r="U15" i="2"/>
  <c r="T15" i="2"/>
  <c r="S15" i="2"/>
  <c r="R15" i="2"/>
  <c r="Q15" i="2"/>
  <c r="P15" i="2"/>
  <c r="O15" i="2"/>
  <c r="N15" i="2"/>
  <c r="M15" i="2"/>
  <c r="L15" i="2"/>
  <c r="K15" i="2"/>
  <c r="I15" i="2"/>
  <c r="H15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V12" i="2"/>
  <c r="U12" i="2"/>
  <c r="T12" i="2"/>
  <c r="S12" i="2"/>
  <c r="R12" i="2"/>
  <c r="Q12" i="2"/>
  <c r="P12" i="2"/>
  <c r="O12" i="2"/>
  <c r="N12" i="2"/>
  <c r="M12" i="2"/>
  <c r="L12" i="2"/>
  <c r="K12" i="2"/>
  <c r="I12" i="2"/>
  <c r="H12" i="2"/>
  <c r="V11" i="2"/>
  <c r="U11" i="2"/>
  <c r="T11" i="2"/>
  <c r="S11" i="2"/>
  <c r="R11" i="2"/>
  <c r="Q11" i="2"/>
  <c r="P11" i="2"/>
  <c r="O11" i="2"/>
  <c r="N11" i="2"/>
  <c r="M11" i="2"/>
  <c r="L11" i="2"/>
  <c r="K11" i="2"/>
  <c r="I11" i="2"/>
  <c r="H11" i="2"/>
  <c r="V9" i="2"/>
  <c r="U9" i="2"/>
  <c r="T9" i="2"/>
  <c r="S9" i="2"/>
  <c r="R9" i="2"/>
  <c r="Q9" i="2"/>
  <c r="P9" i="2"/>
  <c r="O9" i="2"/>
  <c r="N9" i="2"/>
  <c r="M9" i="2"/>
  <c r="L9" i="2"/>
  <c r="K9" i="2"/>
  <c r="I9" i="2"/>
  <c r="H9" i="2"/>
  <c r="V8" i="2"/>
  <c r="U8" i="2"/>
  <c r="T8" i="2"/>
  <c r="S8" i="2"/>
  <c r="R8" i="2"/>
  <c r="Q8" i="2"/>
  <c r="P8" i="2"/>
  <c r="P48" i="2" s="1"/>
  <c r="O8" i="2"/>
  <c r="N8" i="2"/>
  <c r="M8" i="2"/>
  <c r="L8" i="2"/>
  <c r="L48" i="2" s="1"/>
  <c r="K8" i="2"/>
  <c r="I8" i="2"/>
  <c r="H8" i="2"/>
  <c r="V7" i="2"/>
  <c r="V48" i="2" s="1"/>
  <c r="U7" i="2"/>
  <c r="U48" i="2" s="1"/>
  <c r="T7" i="2"/>
  <c r="S7" i="2"/>
  <c r="R7" i="2"/>
  <c r="R48" i="2" s="1"/>
  <c r="Q7" i="2"/>
  <c r="Q48" i="2" s="1"/>
  <c r="P7" i="2"/>
  <c r="O7" i="2"/>
  <c r="N7" i="2"/>
  <c r="N48" i="2" s="1"/>
  <c r="M7" i="2"/>
  <c r="M48" i="2" s="1"/>
  <c r="L7" i="2"/>
  <c r="K7" i="2"/>
  <c r="I7" i="2"/>
  <c r="H7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163" i="2" s="1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5" i="2"/>
  <c r="G74" i="2"/>
  <c r="G73" i="2"/>
  <c r="G71" i="2"/>
  <c r="G68" i="2"/>
  <c r="G67" i="2"/>
  <c r="G66" i="2"/>
  <c r="G65" i="2"/>
  <c r="G64" i="2"/>
  <c r="G61" i="2"/>
  <c r="G60" i="2"/>
  <c r="G59" i="2"/>
  <c r="G58" i="2"/>
  <c r="G57" i="2"/>
  <c r="G56" i="2"/>
  <c r="G55" i="2"/>
  <c r="G54" i="2"/>
  <c r="G53" i="2"/>
  <c r="G52" i="2"/>
  <c r="G51" i="2"/>
  <c r="G50" i="2"/>
  <c r="G47" i="2"/>
  <c r="G46" i="2"/>
  <c r="G44" i="2"/>
  <c r="G43" i="2"/>
  <c r="G42" i="2"/>
  <c r="G40" i="2"/>
  <c r="G39" i="2"/>
  <c r="G38" i="2"/>
  <c r="G37" i="2"/>
  <c r="G36" i="2"/>
  <c r="G35" i="2"/>
  <c r="G34" i="2"/>
  <c r="G33" i="2"/>
  <c r="G32" i="2"/>
  <c r="G30" i="2"/>
  <c r="G29" i="2"/>
  <c r="G28" i="2"/>
  <c r="G27" i="2"/>
  <c r="G26" i="2"/>
  <c r="G25" i="2"/>
  <c r="G24" i="2"/>
  <c r="G23" i="2"/>
  <c r="G22" i="2"/>
  <c r="G20" i="2"/>
  <c r="G19" i="2"/>
  <c r="G18" i="2"/>
  <c r="G17" i="2"/>
  <c r="G16" i="2"/>
  <c r="G15" i="2"/>
  <c r="G13" i="2"/>
  <c r="G12" i="2"/>
  <c r="G11" i="2"/>
  <c r="G9" i="2"/>
  <c r="G8" i="2"/>
  <c r="G7" i="2"/>
  <c r="F7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63" i="2" s="1"/>
  <c r="F100" i="2"/>
  <c r="F99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5" i="2"/>
  <c r="F74" i="2"/>
  <c r="F73" i="2"/>
  <c r="F71" i="2"/>
  <c r="F97" i="2" s="1"/>
  <c r="F68" i="2"/>
  <c r="F67" i="2"/>
  <c r="F66" i="2"/>
  <c r="F65" i="2"/>
  <c r="F64" i="2"/>
  <c r="F61" i="2"/>
  <c r="F60" i="2"/>
  <c r="F59" i="2"/>
  <c r="F58" i="2"/>
  <c r="F57" i="2"/>
  <c r="F56" i="2"/>
  <c r="F55" i="2"/>
  <c r="F54" i="2"/>
  <c r="F53" i="2"/>
  <c r="F52" i="2"/>
  <c r="F51" i="2"/>
  <c r="F50" i="2"/>
  <c r="F62" i="2" s="1"/>
  <c r="F47" i="2"/>
  <c r="F46" i="2"/>
  <c r="F44" i="2"/>
  <c r="F43" i="2"/>
  <c r="F42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15" i="2"/>
  <c r="F13" i="2"/>
  <c r="F12" i="2"/>
  <c r="F11" i="2"/>
  <c r="F9" i="2"/>
  <c r="F8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163" i="2" s="1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5" i="2"/>
  <c r="B74" i="2"/>
  <c r="B73" i="2"/>
  <c r="B71" i="2"/>
  <c r="B97" i="2" s="1"/>
  <c r="B68" i="2"/>
  <c r="B67" i="2"/>
  <c r="B66" i="2"/>
  <c r="B65" i="2"/>
  <c r="B64" i="2"/>
  <c r="B69" i="2" s="1"/>
  <c r="B61" i="2"/>
  <c r="B60" i="2"/>
  <c r="B59" i="2"/>
  <c r="B58" i="2"/>
  <c r="B57" i="2"/>
  <c r="B56" i="2"/>
  <c r="B55" i="2"/>
  <c r="B54" i="2"/>
  <c r="B53" i="2"/>
  <c r="B52" i="2"/>
  <c r="B51" i="2"/>
  <c r="B50" i="2"/>
  <c r="B62" i="2" s="1"/>
  <c r="B47" i="2"/>
  <c r="B46" i="2"/>
  <c r="B44" i="2"/>
  <c r="B43" i="2"/>
  <c r="B42" i="2"/>
  <c r="B40" i="2"/>
  <c r="B39" i="2"/>
  <c r="B38" i="2"/>
  <c r="B37" i="2"/>
  <c r="B36" i="2"/>
  <c r="B35" i="2"/>
  <c r="B34" i="2"/>
  <c r="B33" i="2"/>
  <c r="B32" i="2"/>
  <c r="B30" i="2"/>
  <c r="B29" i="2"/>
  <c r="B28" i="2"/>
  <c r="B27" i="2"/>
  <c r="B26" i="2"/>
  <c r="B25" i="2"/>
  <c r="B24" i="2"/>
  <c r="B23" i="2"/>
  <c r="B22" i="2"/>
  <c r="B20" i="2"/>
  <c r="B19" i="2"/>
  <c r="B18" i="2"/>
  <c r="B17" i="2"/>
  <c r="B16" i="2"/>
  <c r="B15" i="2"/>
  <c r="B13" i="2"/>
  <c r="B12" i="2"/>
  <c r="B11" i="2"/>
  <c r="B9" i="2"/>
  <c r="B8" i="2"/>
  <c r="B7" i="2"/>
  <c r="B48" i="2" s="1"/>
  <c r="H170" i="1"/>
  <c r="I170" i="1"/>
  <c r="G171" i="1"/>
  <c r="H171" i="1"/>
  <c r="I171" i="1" s="1"/>
  <c r="H102" i="1"/>
  <c r="I102" i="1" s="1"/>
  <c r="C9" i="4"/>
  <c r="C8" i="4"/>
  <c r="C7" i="4"/>
  <c r="C6" i="4"/>
  <c r="B9" i="4"/>
  <c r="B8" i="4"/>
  <c r="B7" i="4"/>
  <c r="B6" i="4"/>
  <c r="J254" i="1"/>
  <c r="K254" i="1"/>
  <c r="L254" i="1"/>
  <c r="M254" i="1"/>
  <c r="N254" i="1"/>
  <c r="O254" i="1"/>
  <c r="P254" i="1"/>
  <c r="Q254" i="1"/>
  <c r="R254" i="1"/>
  <c r="S254" i="1"/>
  <c r="T254" i="1"/>
  <c r="U254" i="1"/>
  <c r="G254" i="1"/>
  <c r="C5" i="4" s="1"/>
  <c r="C11" i="4" s="1"/>
  <c r="F254" i="1"/>
  <c r="B5" i="4" s="1"/>
  <c r="G40" i="1"/>
  <c r="L97" i="2" l="1"/>
  <c r="K97" i="2"/>
  <c r="K69" i="2"/>
  <c r="L163" i="2"/>
  <c r="B164" i="2"/>
  <c r="F48" i="2"/>
  <c r="F69" i="2"/>
  <c r="T163" i="2"/>
  <c r="G62" i="2"/>
  <c r="M164" i="2"/>
  <c r="Q164" i="2"/>
  <c r="K48" i="2"/>
  <c r="O48" i="2"/>
  <c r="O164" i="2" s="1"/>
  <c r="S48" i="2"/>
  <c r="S164" i="2" s="1"/>
  <c r="M69" i="2"/>
  <c r="Q69" i="2"/>
  <c r="U69" i="2"/>
  <c r="U164" i="2" s="1"/>
  <c r="K163" i="2"/>
  <c r="O163" i="2"/>
  <c r="S163" i="2"/>
  <c r="G48" i="2"/>
  <c r="G69" i="2"/>
  <c r="G97" i="2"/>
  <c r="N164" i="2"/>
  <c r="P164" i="2"/>
  <c r="T48" i="2"/>
  <c r="L62" i="2"/>
  <c r="P62" i="2"/>
  <c r="T62" i="2"/>
  <c r="L69" i="2"/>
  <c r="P69" i="2"/>
  <c r="T69" i="2"/>
  <c r="N69" i="2"/>
  <c r="R69" i="2"/>
  <c r="R164" i="2" s="1"/>
  <c r="V69" i="2"/>
  <c r="V164" i="2" s="1"/>
  <c r="N97" i="2"/>
  <c r="R97" i="2"/>
  <c r="V97" i="2"/>
  <c r="N163" i="2"/>
  <c r="R163" i="2"/>
  <c r="V163" i="2"/>
  <c r="G164" i="2"/>
  <c r="B1080" i="1"/>
  <c r="B599" i="1"/>
  <c r="B409" i="1"/>
  <c r="B349" i="1"/>
  <c r="B254" i="1"/>
  <c r="L164" i="2" l="1"/>
  <c r="K164" i="2"/>
  <c r="F164" i="2"/>
  <c r="T164" i="2"/>
  <c r="B1082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J1080" i="1"/>
  <c r="K1080" i="1"/>
  <c r="L1080" i="1"/>
  <c r="M1080" i="1"/>
  <c r="N1080" i="1"/>
  <c r="O1080" i="1"/>
  <c r="P1080" i="1"/>
  <c r="Q1080" i="1"/>
  <c r="Q1082" i="1" s="1"/>
  <c r="R1080" i="1"/>
  <c r="S1080" i="1"/>
  <c r="T1080" i="1"/>
  <c r="U1080" i="1"/>
  <c r="B11" i="4"/>
  <c r="H7" i="1"/>
  <c r="I7" i="1" s="1"/>
  <c r="H8" i="1"/>
  <c r="I8" i="1" s="1"/>
  <c r="H9" i="1"/>
  <c r="I9" i="1" s="1"/>
  <c r="H172" i="1"/>
  <c r="I172" i="1" s="1"/>
  <c r="H178" i="1"/>
  <c r="I178" i="1" s="1"/>
  <c r="H189" i="1"/>
  <c r="I189" i="1" s="1"/>
  <c r="H190" i="1"/>
  <c r="I190" i="1" s="1"/>
  <c r="H191" i="1"/>
  <c r="I191" i="1" s="1"/>
  <c r="H193" i="1"/>
  <c r="I193" i="1" s="1"/>
  <c r="H195" i="1"/>
  <c r="I195" i="1" s="1"/>
  <c r="H196" i="1"/>
  <c r="I196" i="1" s="1"/>
  <c r="H197" i="1"/>
  <c r="I197" i="1" s="1"/>
  <c r="H199" i="1"/>
  <c r="I199" i="1" s="1"/>
  <c r="H200" i="1"/>
  <c r="I200" i="1" s="1"/>
  <c r="H202" i="1"/>
  <c r="I202" i="1" s="1"/>
  <c r="H203" i="1"/>
  <c r="I203" i="1" s="1"/>
  <c r="H212" i="1"/>
  <c r="I212" i="1" s="1"/>
  <c r="H213" i="1"/>
  <c r="I213" i="1" s="1"/>
  <c r="H214" i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35" i="1"/>
  <c r="I235" i="1" s="1"/>
  <c r="H236" i="1"/>
  <c r="I236" i="1" s="1"/>
  <c r="H237" i="1"/>
  <c r="I237" i="1" s="1"/>
  <c r="H241" i="1"/>
  <c r="I241" i="1" s="1"/>
  <c r="H242" i="1"/>
  <c r="I242" i="1" s="1"/>
  <c r="H245" i="1"/>
  <c r="I245" i="1" s="1"/>
  <c r="H246" i="1"/>
  <c r="I246" i="1" s="1"/>
  <c r="H248" i="1"/>
  <c r="I248" i="1" s="1"/>
  <c r="H249" i="1"/>
  <c r="I249" i="1" s="1"/>
  <c r="H253" i="1"/>
  <c r="I253" i="1" s="1"/>
  <c r="H255" i="1"/>
  <c r="I255" i="1" s="1"/>
  <c r="H256" i="1"/>
  <c r="I256" i="1" s="1"/>
  <c r="H257" i="1"/>
  <c r="I257" i="1" s="1"/>
  <c r="H258" i="1"/>
  <c r="I258" i="1" s="1"/>
  <c r="H259" i="1"/>
  <c r="H260" i="1"/>
  <c r="I260" i="1" s="1"/>
  <c r="H261" i="1"/>
  <c r="I261" i="1" s="1"/>
  <c r="H262" i="1"/>
  <c r="H263" i="1"/>
  <c r="I263" i="1" s="1"/>
  <c r="H264" i="1"/>
  <c r="I264" i="1" s="1"/>
  <c r="H265" i="1"/>
  <c r="I265" i="1" s="1"/>
  <c r="H266" i="1"/>
  <c r="I266" i="1" s="1"/>
  <c r="H267" i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7" i="1"/>
  <c r="I327" i="1" s="1"/>
  <c r="H328" i="1"/>
  <c r="I328" i="1" s="1"/>
  <c r="H330" i="1"/>
  <c r="I330" i="1" s="1"/>
  <c r="H331" i="1"/>
  <c r="H333" i="1"/>
  <c r="I333" i="1" s="1"/>
  <c r="H334" i="1"/>
  <c r="H335" i="1"/>
  <c r="I335" i="1" s="1"/>
  <c r="H336" i="1"/>
  <c r="I336" i="1" s="1"/>
  <c r="H337" i="1"/>
  <c r="I337" i="1" s="1"/>
  <c r="H338" i="1"/>
  <c r="I338" i="1" s="1"/>
  <c r="H339" i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50" i="1"/>
  <c r="I350" i="1" s="1"/>
  <c r="H351" i="1"/>
  <c r="I351" i="1" s="1"/>
  <c r="H352" i="1"/>
  <c r="I352" i="1" s="1"/>
  <c r="H353" i="1"/>
  <c r="I353" i="1" s="1"/>
  <c r="H354" i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90" i="1"/>
  <c r="I390" i="1" s="1"/>
  <c r="H391" i="1"/>
  <c r="I391" i="1" s="1"/>
  <c r="H392" i="1"/>
  <c r="I392" i="1" s="1"/>
  <c r="H393" i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10" i="1"/>
  <c r="I410" i="1" s="1"/>
  <c r="H411" i="1"/>
  <c r="I411" i="1" s="1"/>
  <c r="H412" i="1"/>
  <c r="I412" i="1" s="1"/>
  <c r="H413" i="1"/>
  <c r="I413" i="1" s="1"/>
  <c r="H423" i="1"/>
  <c r="I423" i="1" s="1"/>
  <c r="H424" i="1"/>
  <c r="I424" i="1" s="1"/>
  <c r="H425" i="1"/>
  <c r="I425" i="1" s="1"/>
  <c r="H426" i="1"/>
  <c r="I426" i="1" s="1"/>
  <c r="H433" i="1"/>
  <c r="I433" i="1" s="1"/>
  <c r="H434" i="1"/>
  <c r="I434" i="1" s="1"/>
  <c r="H442" i="1"/>
  <c r="I442" i="1" s="1"/>
  <c r="H443" i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5" i="1"/>
  <c r="I575" i="1" s="1"/>
  <c r="H576" i="1"/>
  <c r="I576" i="1" s="1"/>
  <c r="H578" i="1"/>
  <c r="I578" i="1" s="1"/>
  <c r="H579" i="1"/>
  <c r="I579" i="1" s="1"/>
  <c r="H583" i="1"/>
  <c r="I583" i="1" s="1"/>
  <c r="H584" i="1"/>
  <c r="I584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H595" i="1"/>
  <c r="I595" i="1" s="1"/>
  <c r="H596" i="1"/>
  <c r="I596" i="1" s="1"/>
  <c r="H597" i="1"/>
  <c r="I597" i="1" s="1"/>
  <c r="H598" i="1"/>
  <c r="I598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H689" i="1"/>
  <c r="I689" i="1" s="1"/>
  <c r="H690" i="1"/>
  <c r="I690" i="1" s="1"/>
  <c r="H691" i="1"/>
  <c r="I691" i="1" s="1"/>
  <c r="H692" i="1"/>
  <c r="I692" i="1" s="1"/>
  <c r="H693" i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33" i="1"/>
  <c r="I733" i="1" s="1"/>
  <c r="H734" i="1"/>
  <c r="I734" i="1" s="1"/>
  <c r="H735" i="1"/>
  <c r="I735" i="1" s="1"/>
  <c r="H736" i="1"/>
  <c r="I736" i="1" s="1"/>
  <c r="H737" i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/>
  <c r="I113" i="2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H790" i="1"/>
  <c r="I790" i="1" s="1"/>
  <c r="H791" i="1"/>
  <c r="I791" i="1" s="1"/>
  <c r="H792" i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H810" i="1"/>
  <c r="I810" i="1" s="1"/>
  <c r="H811" i="1"/>
  <c r="I811" i="1" s="1"/>
  <c r="H812" i="1"/>
  <c r="I812" i="1" s="1"/>
  <c r="H813" i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H840" i="1"/>
  <c r="I840" i="1" s="1"/>
  <c r="H841" i="1"/>
  <c r="I841" i="1" s="1"/>
  <c r="H842" i="1"/>
  <c r="I842" i="1" s="1"/>
  <c r="H843" i="1"/>
  <c r="I843" i="1" s="1"/>
  <c r="H844" i="1"/>
  <c r="H845" i="1"/>
  <c r="I845" i="1" s="1"/>
  <c r="H846" i="1"/>
  <c r="I846" i="1" s="1"/>
  <c r="H847" i="1"/>
  <c r="I847" i="1" s="1"/>
  <c r="H848" i="1"/>
  <c r="I848" i="1" s="1"/>
  <c r="H849" i="1"/>
  <c r="H850" i="1"/>
  <c r="I850" i="1" s="1"/>
  <c r="H851" i="1"/>
  <c r="I851" i="1" s="1"/>
  <c r="H852" i="1"/>
  <c r="H853" i="1"/>
  <c r="I853" i="1" s="1"/>
  <c r="H854" i="1"/>
  <c r="I854" i="1" s="1"/>
  <c r="H855" i="1"/>
  <c r="I855" i="1"/>
  <c r="H856" i="1"/>
  <c r="I856" i="1" s="1"/>
  <c r="H857" i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H871" i="1"/>
  <c r="I871" i="1" s="1"/>
  <c r="H872" i="1"/>
  <c r="I872" i="1" s="1"/>
  <c r="H873" i="1"/>
  <c r="I873" i="1" s="1"/>
  <c r="H874" i="1"/>
  <c r="H875" i="1"/>
  <c r="I875" i="1" s="1"/>
  <c r="H876" i="1"/>
  <c r="I876" i="1" s="1"/>
  <c r="H877" i="1"/>
  <c r="I877" i="1" s="1"/>
  <c r="H878" i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H888" i="1"/>
  <c r="I888" i="1" s="1"/>
  <c r="H889" i="1"/>
  <c r="I889" i="1" s="1"/>
  <c r="H890" i="1"/>
  <c r="I890" i="1" s="1"/>
  <c r="H891" i="1"/>
  <c r="H892" i="1"/>
  <c r="I892" i="1" s="1"/>
  <c r="H893" i="1"/>
  <c r="I893" i="1" s="1"/>
  <c r="H894" i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H905" i="1"/>
  <c r="I905" i="1" s="1"/>
  <c r="H906" i="1"/>
  <c r="I906" i="1" s="1"/>
  <c r="H907" i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H960" i="1"/>
  <c r="I960" i="1" s="1"/>
  <c r="H961" i="1"/>
  <c r="I961" i="1" s="1"/>
  <c r="H962" i="1"/>
  <c r="I962" i="1" s="1"/>
  <c r="H963" i="1"/>
  <c r="I963" i="1" s="1"/>
  <c r="H964" i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 s="1"/>
  <c r="H1015" i="1"/>
  <c r="H1016" i="1"/>
  <c r="I1016" i="1" s="1"/>
  <c r="H1017" i="1"/>
  <c r="I1017" i="1" s="1"/>
  <c r="H1018" i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H1040" i="1"/>
  <c r="I1040" i="1"/>
  <c r="H1041" i="1"/>
  <c r="I1041" i="1" s="1"/>
  <c r="H1042" i="1"/>
  <c r="I1042" i="1" s="1"/>
  <c r="H1043" i="1"/>
  <c r="H1044" i="1"/>
  <c r="I1044" i="1" s="1"/>
  <c r="H1045" i="1"/>
  <c r="I1045" i="1" s="1"/>
  <c r="H1046" i="1"/>
  <c r="H1047" i="1"/>
  <c r="I1047" i="1" s="1"/>
  <c r="H1048" i="1"/>
  <c r="I1048" i="1" s="1"/>
  <c r="H1049" i="1"/>
  <c r="I1049" i="1" s="1"/>
  <c r="H1050" i="1"/>
  <c r="I1050" i="1" s="1"/>
  <c r="H1051" i="1"/>
  <c r="I1051" i="1" s="1"/>
  <c r="H1052" i="1"/>
  <c r="I1052" i="1" s="1"/>
  <c r="H1053" i="1"/>
  <c r="I1053" i="1" s="1"/>
  <c r="H1054" i="1"/>
  <c r="H1055" i="1"/>
  <c r="I1055" i="1" s="1"/>
  <c r="H1056" i="1"/>
  <c r="I1056" i="1" s="1"/>
  <c r="H1057" i="1"/>
  <c r="I1057" i="1" s="1"/>
  <c r="H1058" i="1"/>
  <c r="H1059" i="1"/>
  <c r="I1059" i="1" s="1"/>
  <c r="H1060" i="1"/>
  <c r="I1060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H1067" i="1"/>
  <c r="I1067" i="1" s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1" i="1"/>
  <c r="I1081" i="1" s="1"/>
  <c r="H6" i="1"/>
  <c r="I6" i="1" s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59" i="1"/>
  <c r="G262" i="1"/>
  <c r="G263" i="1"/>
  <c r="G264" i="1"/>
  <c r="G267" i="1"/>
  <c r="G268" i="1"/>
  <c r="G269" i="1"/>
  <c r="G270" i="1"/>
  <c r="G271" i="1"/>
  <c r="G274" i="1"/>
  <c r="G275" i="1"/>
  <c r="G276" i="1"/>
  <c r="G277" i="1"/>
  <c r="G278" i="1"/>
  <c r="G281" i="1"/>
  <c r="G282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34" i="1"/>
  <c r="G335" i="1"/>
  <c r="G336" i="1"/>
  <c r="G339" i="1"/>
  <c r="G340" i="1"/>
  <c r="G341" i="1"/>
  <c r="G342" i="1"/>
  <c r="G345" i="1"/>
  <c r="G346" i="1"/>
  <c r="G347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6" i="1"/>
  <c r="G407" i="1"/>
  <c r="G443" i="1"/>
  <c r="G444" i="1"/>
  <c r="G445" i="1"/>
  <c r="G446" i="1"/>
  <c r="G447" i="1"/>
  <c r="G448" i="1"/>
  <c r="G449" i="1"/>
  <c r="G453" i="1"/>
  <c r="G454" i="1"/>
  <c r="G455" i="1"/>
  <c r="G456" i="1"/>
  <c r="G457" i="1"/>
  <c r="G458" i="1"/>
  <c r="G459" i="1"/>
  <c r="G460" i="1"/>
  <c r="G461" i="1"/>
  <c r="G464" i="1"/>
  <c r="G465" i="1"/>
  <c r="G466" i="1"/>
  <c r="G467" i="1"/>
  <c r="G468" i="1"/>
  <c r="G469" i="1"/>
  <c r="G470" i="1"/>
  <c r="G473" i="1"/>
  <c r="G474" i="1"/>
  <c r="G475" i="1"/>
  <c r="G476" i="1"/>
  <c r="G479" i="1"/>
  <c r="G480" i="1"/>
  <c r="G481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4" i="1"/>
  <c r="G505" i="1"/>
  <c r="G506" i="1"/>
  <c r="G507" i="1"/>
  <c r="G508" i="1"/>
  <c r="G509" i="1"/>
  <c r="G510" i="1"/>
  <c r="G511" i="1"/>
  <c r="G514" i="1"/>
  <c r="G515" i="1"/>
  <c r="G516" i="1"/>
  <c r="G519" i="1"/>
  <c r="G520" i="1"/>
  <c r="G521" i="1"/>
  <c r="G522" i="1"/>
  <c r="G523" i="1"/>
  <c r="G526" i="1"/>
  <c r="G527" i="1"/>
  <c r="G528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5" i="1"/>
  <c r="G546" i="1"/>
  <c r="G547" i="1"/>
  <c r="G550" i="1"/>
  <c r="G553" i="1"/>
  <c r="G554" i="1"/>
  <c r="G555" i="1"/>
  <c r="G556" i="1"/>
  <c r="G557" i="1"/>
  <c r="G558" i="1"/>
  <c r="G559" i="1"/>
  <c r="G560" i="1"/>
  <c r="G561" i="1"/>
  <c r="G562" i="1"/>
  <c r="G563" i="1"/>
  <c r="G566" i="1"/>
  <c r="G567" i="1"/>
  <c r="G568" i="1"/>
  <c r="G569" i="1"/>
  <c r="G570" i="1"/>
  <c r="G589" i="1"/>
  <c r="G592" i="1"/>
  <c r="G593" i="1"/>
  <c r="G594" i="1"/>
  <c r="G595" i="1"/>
  <c r="G596" i="1"/>
  <c r="G597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4" i="1"/>
  <c r="G677" i="1"/>
  <c r="G678" i="1"/>
  <c r="G679" i="1"/>
  <c r="G680" i="1"/>
  <c r="G681" i="1"/>
  <c r="G684" i="1"/>
  <c r="G685" i="1"/>
  <c r="G686" i="1"/>
  <c r="G687" i="1"/>
  <c r="G688" i="1"/>
  <c r="G689" i="1"/>
  <c r="G690" i="1"/>
  <c r="G693" i="1"/>
  <c r="G694" i="1"/>
  <c r="G695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8" i="1"/>
  <c r="G719" i="1"/>
  <c r="G720" i="1"/>
  <c r="G721" i="1"/>
  <c r="G722" i="1"/>
  <c r="G723" i="1"/>
  <c r="G724" i="1"/>
  <c r="G725" i="1"/>
  <c r="G735" i="1"/>
  <c r="G736" i="1"/>
  <c r="G737" i="1"/>
  <c r="G740" i="1"/>
  <c r="G741" i="1"/>
  <c r="G742" i="1"/>
  <c r="G745" i="1"/>
  <c r="G746" i="1"/>
  <c r="G747" i="1"/>
  <c r="G748" i="1"/>
  <c r="G749" i="1"/>
  <c r="G750" i="1"/>
  <c r="G751" i="1"/>
  <c r="G752" i="1"/>
  <c r="G753" i="1"/>
  <c r="G754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71" i="1"/>
  <c r="G772" i="1"/>
  <c r="G773" i="1"/>
  <c r="G774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2" i="1"/>
  <c r="G793" i="1"/>
  <c r="G794" i="1"/>
  <c r="G795" i="1"/>
  <c r="G796" i="1"/>
  <c r="G797" i="1"/>
  <c r="G798" i="1"/>
  <c r="G799" i="1"/>
  <c r="G802" i="1"/>
  <c r="G803" i="1"/>
  <c r="G804" i="1"/>
  <c r="G805" i="1"/>
  <c r="G808" i="1"/>
  <c r="G809" i="1"/>
  <c r="G810" i="1"/>
  <c r="G813" i="1"/>
  <c r="G814" i="1"/>
  <c r="G815" i="1"/>
  <c r="G816" i="1"/>
  <c r="G817" i="1"/>
  <c r="G818" i="1"/>
  <c r="G819" i="1"/>
  <c r="G820" i="1"/>
  <c r="G823" i="1"/>
  <c r="G824" i="1"/>
  <c r="G827" i="1"/>
  <c r="G828" i="1"/>
  <c r="G829" i="1"/>
  <c r="G830" i="1"/>
  <c r="G833" i="1"/>
  <c r="G834" i="1"/>
  <c r="G835" i="1"/>
  <c r="G836" i="1"/>
  <c r="G837" i="1"/>
  <c r="G838" i="1"/>
  <c r="G839" i="1"/>
  <c r="G840" i="1"/>
  <c r="G843" i="1"/>
  <c r="G844" i="1"/>
  <c r="G847" i="1"/>
  <c r="G848" i="1"/>
  <c r="G849" i="1"/>
  <c r="G852" i="1"/>
  <c r="G853" i="1"/>
  <c r="G854" i="1"/>
  <c r="G857" i="1"/>
  <c r="G858" i="1"/>
  <c r="G859" i="1"/>
  <c r="G862" i="1"/>
  <c r="G863" i="1"/>
  <c r="G864" i="1"/>
  <c r="G865" i="1"/>
  <c r="G868" i="1"/>
  <c r="G869" i="1"/>
  <c r="G870" i="1"/>
  <c r="G873" i="1"/>
  <c r="G874" i="1"/>
  <c r="G877" i="1"/>
  <c r="G878" i="1"/>
  <c r="G879" i="1"/>
  <c r="G880" i="1"/>
  <c r="G881" i="1"/>
  <c r="G882" i="1"/>
  <c r="G883" i="1"/>
  <c r="G886" i="1"/>
  <c r="G887" i="1"/>
  <c r="G888" i="1"/>
  <c r="G891" i="1"/>
  <c r="G894" i="1"/>
  <c r="G895" i="1"/>
  <c r="G898" i="1"/>
  <c r="G899" i="1"/>
  <c r="G900" i="1"/>
  <c r="G901" i="1"/>
  <c r="G902" i="1"/>
  <c r="G903" i="1"/>
  <c r="G904" i="1"/>
  <c r="G907" i="1"/>
  <c r="G910" i="1"/>
  <c r="G911" i="1"/>
  <c r="G912" i="1"/>
  <c r="G913" i="1"/>
  <c r="G916" i="1"/>
  <c r="G917" i="1"/>
  <c r="G918" i="1"/>
  <c r="G919" i="1"/>
  <c r="G920" i="1"/>
  <c r="G921" i="1"/>
  <c r="G922" i="1"/>
  <c r="G923" i="1"/>
  <c r="G926" i="1"/>
  <c r="G927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8" i="1"/>
  <c r="G949" i="1"/>
  <c r="G950" i="1"/>
  <c r="G951" i="1"/>
  <c r="G952" i="1"/>
  <c r="G953" i="1"/>
  <c r="G956" i="1"/>
  <c r="G959" i="1"/>
  <c r="G960" i="1"/>
  <c r="G963" i="1"/>
  <c r="G964" i="1"/>
  <c r="G967" i="1"/>
  <c r="G968" i="1"/>
  <c r="G969" i="1"/>
  <c r="G970" i="1"/>
  <c r="G973" i="1"/>
  <c r="G974" i="1"/>
  <c r="G975" i="1"/>
  <c r="G976" i="1"/>
  <c r="G979" i="1"/>
  <c r="G982" i="1"/>
  <c r="G983" i="1"/>
  <c r="G986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5" i="1"/>
  <c r="G1018" i="1"/>
  <c r="G1019" i="1"/>
  <c r="G1020" i="1"/>
  <c r="G1021" i="1"/>
  <c r="G1022" i="1"/>
  <c r="G1023" i="1"/>
  <c r="G1026" i="1"/>
  <c r="G1027" i="1"/>
  <c r="G1028" i="1"/>
  <c r="G1031" i="1"/>
  <c r="G1032" i="1"/>
  <c r="G1033" i="1"/>
  <c r="G1034" i="1"/>
  <c r="G1035" i="1"/>
  <c r="G1036" i="1"/>
  <c r="G1039" i="1"/>
  <c r="G1042" i="1"/>
  <c r="G1043" i="1"/>
  <c r="G1046" i="1"/>
  <c r="G1047" i="1"/>
  <c r="G1050" i="1"/>
  <c r="G1051" i="1"/>
  <c r="G1054" i="1"/>
  <c r="G1057" i="1"/>
  <c r="G1058" i="1"/>
  <c r="G1061" i="1"/>
  <c r="G1064" i="1"/>
  <c r="G1065" i="1"/>
  <c r="G1066" i="1"/>
  <c r="G1067" i="1"/>
  <c r="G1070" i="1"/>
  <c r="G1071" i="1"/>
  <c r="G1072" i="1"/>
  <c r="G1073" i="1"/>
  <c r="G1076" i="1"/>
  <c r="G1077" i="1"/>
  <c r="G1078" i="1"/>
  <c r="F349" i="1"/>
  <c r="F409" i="1"/>
  <c r="F599" i="1"/>
  <c r="F1080" i="1"/>
  <c r="I594" i="1" l="1"/>
  <c r="I96" i="2" s="1"/>
  <c r="H96" i="2"/>
  <c r="J96" i="2" s="1"/>
  <c r="I566" i="1"/>
  <c r="I90" i="2" s="1"/>
  <c r="H90" i="2"/>
  <c r="J90" i="2" s="1"/>
  <c r="I556" i="1"/>
  <c r="I89" i="2" s="1"/>
  <c r="H89" i="2"/>
  <c r="J89" i="2" s="1"/>
  <c r="I545" i="1"/>
  <c r="I87" i="2" s="1"/>
  <c r="H87" i="2"/>
  <c r="J87" i="2" s="1"/>
  <c r="I527" i="1"/>
  <c r="I85" i="2" s="1"/>
  <c r="H85" i="2"/>
  <c r="J85" i="2" s="1"/>
  <c r="I519" i="1"/>
  <c r="I84" i="2" s="1"/>
  <c r="H84" i="2"/>
  <c r="J84" i="2" s="1"/>
  <c r="I509" i="1"/>
  <c r="I82" i="2" s="1"/>
  <c r="H82" i="2"/>
  <c r="J82" i="2" s="1"/>
  <c r="I484" i="1"/>
  <c r="I81" i="2" s="1"/>
  <c r="H81" i="2"/>
  <c r="J81" i="2" s="1"/>
  <c r="I464" i="1"/>
  <c r="I78" i="2" s="1"/>
  <c r="H78" i="2"/>
  <c r="J78" i="2" s="1"/>
  <c r="I334" i="1"/>
  <c r="I59" i="2" s="1"/>
  <c r="H59" i="2"/>
  <c r="J59" i="2" s="1"/>
  <c r="I339" i="1"/>
  <c r="I60" i="2" s="1"/>
  <c r="H60" i="2"/>
  <c r="J60" i="2" s="1"/>
  <c r="I331" i="1"/>
  <c r="I58" i="2" s="1"/>
  <c r="H58" i="2"/>
  <c r="I259" i="1"/>
  <c r="I50" i="2" s="1"/>
  <c r="H50" i="2"/>
  <c r="J50" i="2" s="1"/>
  <c r="H75" i="2"/>
  <c r="J75" i="2"/>
  <c r="I393" i="1"/>
  <c r="I67" i="2" s="1"/>
  <c r="H67" i="2"/>
  <c r="J67" i="2" s="1"/>
  <c r="I371" i="1"/>
  <c r="I65" i="2" s="1"/>
  <c r="H65" i="2"/>
  <c r="I214" i="1"/>
  <c r="H40" i="2"/>
  <c r="H254" i="1"/>
  <c r="D5" i="4" s="1"/>
  <c r="F5" i="4" s="1"/>
  <c r="I285" i="1"/>
  <c r="I55" i="2" s="1"/>
  <c r="H55" i="2"/>
  <c r="J55" i="2" s="1"/>
  <c r="I276" i="1"/>
  <c r="I53" i="2" s="1"/>
  <c r="H53" i="2"/>
  <c r="J53" i="2" s="1"/>
  <c r="I267" i="1"/>
  <c r="I52" i="2" s="1"/>
  <c r="H52" i="2"/>
  <c r="J52" i="2" s="1"/>
  <c r="I262" i="1"/>
  <c r="I51" i="2" s="1"/>
  <c r="H51" i="2"/>
  <c r="I948" i="1"/>
  <c r="I139" i="2" s="1"/>
  <c r="H139" i="2"/>
  <c r="J139" i="2" s="1"/>
  <c r="I1026" i="1"/>
  <c r="I151" i="2" s="1"/>
  <c r="H151" i="2"/>
  <c r="J151" i="2" s="1"/>
  <c r="I1018" i="1"/>
  <c r="I150" i="2" s="1"/>
  <c r="H150" i="2"/>
  <c r="J150" i="2" s="1"/>
  <c r="I1066" i="1"/>
  <c r="I160" i="2" s="1"/>
  <c r="H160" i="2"/>
  <c r="J160" i="2" s="1"/>
  <c r="I1058" i="1"/>
  <c r="I158" i="2" s="1"/>
  <c r="H158" i="2"/>
  <c r="J158" i="2" s="1"/>
  <c r="I1054" i="1"/>
  <c r="I157" i="2" s="1"/>
  <c r="H157" i="2"/>
  <c r="J157" i="2" s="1"/>
  <c r="I1046" i="1"/>
  <c r="I155" i="2" s="1"/>
  <c r="H155" i="2"/>
  <c r="J155" i="2" s="1"/>
  <c r="I1039" i="1"/>
  <c r="I153" i="2" s="1"/>
  <c r="H153" i="2"/>
  <c r="J153" i="2" s="1"/>
  <c r="I1015" i="1"/>
  <c r="I149" i="2" s="1"/>
  <c r="H149" i="2"/>
  <c r="I986" i="1"/>
  <c r="I147" i="2" s="1"/>
  <c r="H147" i="2"/>
  <c r="J147" i="2" s="1"/>
  <c r="I970" i="1"/>
  <c r="I143" i="2" s="1"/>
  <c r="H143" i="2"/>
  <c r="J143" i="2" s="1"/>
  <c r="I964" i="1"/>
  <c r="I142" i="2" s="1"/>
  <c r="H142" i="2"/>
  <c r="J142" i="2" s="1"/>
  <c r="I959" i="1"/>
  <c r="I141" i="2" s="1"/>
  <c r="H141" i="2"/>
  <c r="J141" i="2" s="1"/>
  <c r="I923" i="1"/>
  <c r="I136" i="2" s="1"/>
  <c r="H136" i="2"/>
  <c r="J136" i="2" s="1"/>
  <c r="I907" i="1"/>
  <c r="I134" i="2" s="1"/>
  <c r="H134" i="2"/>
  <c r="J134" i="2" s="1"/>
  <c r="I904" i="1"/>
  <c r="I133" i="2" s="1"/>
  <c r="H133" i="2"/>
  <c r="J133" i="2" s="1"/>
  <c r="I894" i="1"/>
  <c r="I132" i="2" s="1"/>
  <c r="H132" i="2"/>
  <c r="J132" i="2" s="1"/>
  <c r="I887" i="1"/>
  <c r="I130" i="2" s="1"/>
  <c r="H130" i="2"/>
  <c r="J130" i="2" s="1"/>
  <c r="I878" i="1"/>
  <c r="I129" i="2" s="1"/>
  <c r="H129" i="2"/>
  <c r="I874" i="1"/>
  <c r="I128" i="2" s="1"/>
  <c r="H128" i="2"/>
  <c r="J128" i="2" s="1"/>
  <c r="I870" i="1"/>
  <c r="I127" i="2" s="1"/>
  <c r="H127" i="2"/>
  <c r="J127" i="2" s="1"/>
  <c r="I857" i="1"/>
  <c r="I125" i="2" s="1"/>
  <c r="H125" i="2"/>
  <c r="J125" i="2" s="1"/>
  <c r="I852" i="1"/>
  <c r="I124" i="2" s="1"/>
  <c r="H124" i="2"/>
  <c r="J124" i="2" s="1"/>
  <c r="I849" i="1"/>
  <c r="I123" i="2" s="1"/>
  <c r="H123" i="2"/>
  <c r="J123" i="2" s="1"/>
  <c r="I1043" i="1"/>
  <c r="I154" i="2" s="1"/>
  <c r="H154" i="2"/>
  <c r="J154" i="2" s="1"/>
  <c r="I844" i="1"/>
  <c r="I122" i="2" s="1"/>
  <c r="H122" i="2"/>
  <c r="J122" i="2" s="1"/>
  <c r="I839" i="1"/>
  <c r="I121" i="2" s="1"/>
  <c r="H121" i="2"/>
  <c r="J121" i="2" s="1"/>
  <c r="I830" i="1"/>
  <c r="I120" i="2" s="1"/>
  <c r="H120" i="2"/>
  <c r="J120" i="2" s="1"/>
  <c r="I824" i="1"/>
  <c r="I119" i="2" s="1"/>
  <c r="H119" i="2"/>
  <c r="J119" i="2" s="1"/>
  <c r="I813" i="1"/>
  <c r="I118" i="2" s="1"/>
  <c r="H118" i="2"/>
  <c r="J118" i="2" s="1"/>
  <c r="I809" i="1"/>
  <c r="I117" i="2" s="1"/>
  <c r="H117" i="2"/>
  <c r="J117" i="2" s="1"/>
  <c r="I792" i="1"/>
  <c r="I115" i="2" s="1"/>
  <c r="H115" i="2"/>
  <c r="J115" i="2" s="1"/>
  <c r="I789" i="1"/>
  <c r="I114" i="2" s="1"/>
  <c r="H114" i="2"/>
  <c r="J114" i="2" s="1"/>
  <c r="H113" i="2"/>
  <c r="J113" i="2" s="1"/>
  <c r="I737" i="1"/>
  <c r="I109" i="2" s="1"/>
  <c r="H109" i="2"/>
  <c r="J109" i="2" s="1"/>
  <c r="I701" i="1"/>
  <c r="I106" i="2" s="1"/>
  <c r="H106" i="2"/>
  <c r="J106" i="2" s="1"/>
  <c r="I693" i="1"/>
  <c r="I105" i="2" s="1"/>
  <c r="H105" i="2"/>
  <c r="J105" i="2" s="1"/>
  <c r="I688" i="1"/>
  <c r="I104" i="2" s="1"/>
  <c r="H104" i="2"/>
  <c r="J104" i="2" s="1"/>
  <c r="I680" i="1"/>
  <c r="I103" i="2" s="1"/>
  <c r="H103" i="2"/>
  <c r="J103" i="2" s="1"/>
  <c r="I674" i="1"/>
  <c r="I102" i="2" s="1"/>
  <c r="H102" i="2"/>
  <c r="J102" i="2" s="1"/>
  <c r="I891" i="1"/>
  <c r="I131" i="2" s="1"/>
  <c r="H131" i="2"/>
  <c r="J131" i="2" s="1"/>
  <c r="I660" i="1"/>
  <c r="I101" i="2" s="1"/>
  <c r="H101" i="2"/>
  <c r="J101" i="2" s="1"/>
  <c r="I634" i="1"/>
  <c r="I100" i="2" s="1"/>
  <c r="H100" i="2"/>
  <c r="J100" i="2" s="1"/>
  <c r="I608" i="1"/>
  <c r="I99" i="2" s="1"/>
  <c r="H99" i="2"/>
  <c r="I443" i="1"/>
  <c r="I75" i="2" s="1"/>
  <c r="K1082" i="1"/>
  <c r="N1082" i="1"/>
  <c r="R1082" i="1"/>
  <c r="J1082" i="1"/>
  <c r="T1082" i="1"/>
  <c r="S1082" i="1"/>
  <c r="O1082" i="1"/>
  <c r="G409" i="1"/>
  <c r="G599" i="1"/>
  <c r="G349" i="1"/>
  <c r="H409" i="1"/>
  <c r="D7" i="4" s="1"/>
  <c r="F7" i="4" s="1"/>
  <c r="I354" i="1"/>
  <c r="H599" i="1"/>
  <c r="D8" i="4" s="1"/>
  <c r="F8" i="4" s="1"/>
  <c r="F1082" i="1"/>
  <c r="G1080" i="1"/>
  <c r="H349" i="1"/>
  <c r="D6" i="4" s="1"/>
  <c r="F6" i="4" s="1"/>
  <c r="U1082" i="1"/>
  <c r="M1082" i="1"/>
  <c r="P1082" i="1"/>
  <c r="L1082" i="1"/>
  <c r="H1080" i="1"/>
  <c r="D9" i="4" s="1"/>
  <c r="H97" i="2" l="1"/>
  <c r="J97" i="2" s="1"/>
  <c r="I97" i="2"/>
  <c r="I599" i="1"/>
  <c r="E8" i="4" s="1"/>
  <c r="G8" i="4" s="1"/>
  <c r="I69" i="2"/>
  <c r="I409" i="1"/>
  <c r="E7" i="4" s="1"/>
  <c r="G7" i="4" s="1"/>
  <c r="J65" i="2"/>
  <c r="H69" i="2"/>
  <c r="J69" i="2" s="1"/>
  <c r="J40" i="2"/>
  <c r="H48" i="2"/>
  <c r="J48" i="2" s="1"/>
  <c r="I40" i="2"/>
  <c r="I48" i="2" s="1"/>
  <c r="I254" i="1"/>
  <c r="E5" i="4" s="1"/>
  <c r="G5" i="4" s="1"/>
  <c r="I349" i="1"/>
  <c r="E6" i="4" s="1"/>
  <c r="G6" i="4" s="1"/>
  <c r="I62" i="2"/>
  <c r="J51" i="2"/>
  <c r="H62" i="2"/>
  <c r="J62" i="2" s="1"/>
  <c r="I163" i="2"/>
  <c r="I1080" i="1"/>
  <c r="E9" i="4" s="1"/>
  <c r="G9" i="4" s="1"/>
  <c r="H163" i="2"/>
  <c r="J99" i="2"/>
  <c r="G1082" i="1"/>
  <c r="H1082" i="1"/>
  <c r="F9" i="4"/>
  <c r="F11" i="4" s="1"/>
  <c r="D11" i="4"/>
  <c r="G11" i="4" l="1"/>
  <c r="I164" i="2"/>
  <c r="I1082" i="1"/>
  <c r="E11" i="4"/>
  <c r="J163" i="2"/>
  <c r="H164" i="2"/>
  <c r="J164" i="2" s="1"/>
</calcChain>
</file>

<file path=xl/comments1.xml><?xml version="1.0" encoding="utf-8"?>
<comments xmlns="http://schemas.openxmlformats.org/spreadsheetml/2006/main">
  <authors>
    <author>mnunez</author>
    <author>Rolando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mnunez:</t>
        </r>
        <r>
          <rPr>
            <sz val="8"/>
            <color indexed="81"/>
            <rFont val="Tahoma"/>
            <family val="2"/>
          </rPr>
          <t xml:space="preserve">
Evaluacion 2013</t>
        </r>
      </text>
    </comment>
    <comment ref="A483" authorId="1">
      <text>
        <r>
          <rPr>
            <b/>
            <sz val="9"/>
            <color indexed="81"/>
            <rFont val="Tahoma"/>
            <family val="2"/>
          </rPr>
          <t>Destinado a beneficiarios del Fondo Nacional de Salud</t>
        </r>
      </text>
    </comment>
  </commentList>
</comments>
</file>

<file path=xl/comments2.xml><?xml version="1.0" encoding="utf-8"?>
<comments xmlns="http://schemas.openxmlformats.org/spreadsheetml/2006/main">
  <authors>
    <author>mnunez</author>
    <author>Rolando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mnunez:</t>
        </r>
        <r>
          <rPr>
            <sz val="8"/>
            <color indexed="81"/>
            <rFont val="Tahoma"/>
            <family val="2"/>
          </rPr>
          <t xml:space="preserve">
Evaluacion 2013</t>
        </r>
      </text>
    </comment>
    <comment ref="A81" authorId="1">
      <text>
        <r>
          <rPr>
            <b/>
            <sz val="9"/>
            <color indexed="81"/>
            <rFont val="Tahoma"/>
            <family val="2"/>
          </rPr>
          <t>Destinado a beneficiarios del Fondo Nacional de Salud</t>
        </r>
      </text>
    </comment>
  </commentList>
</comments>
</file>

<file path=xl/sharedStrings.xml><?xml version="1.0" encoding="utf-8"?>
<sst xmlns="http://schemas.openxmlformats.org/spreadsheetml/2006/main" count="1275" uniqueCount="1030">
  <si>
    <t>Tratamiento Hemorragia Digestiva por Varices Esófago-gástricos en Pacientes Cirróticos</t>
  </si>
  <si>
    <t>Tratamiento quirúrgico abceso ano rectal</t>
  </si>
  <si>
    <t>Tratamiento Quirúrgico Resección Parcial del Colon</t>
  </si>
  <si>
    <t>Gastrectomía Resección Endoscópica (incluye evaluación post quirúrgica)</t>
  </si>
  <si>
    <t>Tratamiento Quirúrgico Cierre Colostomía</t>
  </si>
  <si>
    <t>ENDOCRINOLOGÍA</t>
  </si>
  <si>
    <t>Tiroidectomía Subtotal Bilateral</t>
  </si>
  <si>
    <t>Tiroidectomía Total Bilateral</t>
  </si>
  <si>
    <t>Tratamiento Hipotiroidismo con Terapia de Reemplazo Hormonal</t>
  </si>
  <si>
    <t>Tratamiento Quirúrgico Bocio</t>
  </si>
  <si>
    <t>ENFERMEDADES INFECCIOSAS</t>
  </si>
  <si>
    <t>Evaluación Enfermedad de Chagas</t>
  </si>
  <si>
    <t>Tratamiento Enfermedad de Chagas</t>
  </si>
  <si>
    <t>Seguimiento Enfermedad de Chagas</t>
  </si>
  <si>
    <t>ENFERMEDADES DE TRANSMISIÓN SEXUAL</t>
  </si>
  <si>
    <t>Confirmación Sífilis</t>
  </si>
  <si>
    <t>Tratamiento Sífilis Adultos</t>
  </si>
  <si>
    <t>Tratamiento Sífilis Embarazada</t>
  </si>
  <si>
    <t>Tratamiento Sífilis personas con VIH</t>
  </si>
  <si>
    <t>Confirmación Sífilis en Recién Nacidos y Lactantes</t>
  </si>
  <si>
    <t>Tratamiento y Seguimiento Sífilis en Recién Nacidos y Lactantes</t>
  </si>
  <si>
    <t>Confirmación Gonorrea en Adultos</t>
  </si>
  <si>
    <t>Tratamiento Gonorrea en Adultos</t>
  </si>
  <si>
    <t>Confirmación Condiloma Acuminado</t>
  </si>
  <si>
    <t>Tratamiento Condiloma Acuminado en Adultos</t>
  </si>
  <si>
    <t>Tratamiento Condiloma Acuminado en Embarazadas</t>
  </si>
  <si>
    <t>Confirmación Herpes Genital en Adultos</t>
  </si>
  <si>
    <t>Tratamiento Herpes Genital en Adultos</t>
  </si>
  <si>
    <t>Confirmación Chlamydia y/o Mycoplasma en Adultos</t>
  </si>
  <si>
    <t>Tratamiento Chlamydia y/o Mycoplasma en Adultos</t>
  </si>
  <si>
    <t>Confirmación Otras Infecciones Genitales en Adultos</t>
  </si>
  <si>
    <t>Tratamiento Otras Infecciones Genitales en Adultos</t>
  </si>
  <si>
    <t>Control Preventivo</t>
  </si>
  <si>
    <t>Aborto Simple</t>
  </si>
  <si>
    <t>Tratamiento Quirúrgico Absceso Tubo Ovárico</t>
  </si>
  <si>
    <t>Tratamiento Quirúrgico de la Inflamación de la Glándula de Bartholin</t>
  </si>
  <si>
    <t>Tratamiento Quirúrgico Endometriosis</t>
  </si>
  <si>
    <t>Embarazo Ectópico</t>
  </si>
  <si>
    <t>Parto</t>
  </si>
  <si>
    <t>Tratamiento Síndrome Hipertensivo del Embarazo</t>
  </si>
  <si>
    <t>Tratamiento Quirúrgico Quiste y/o Mama Supernumeraria Unilateral</t>
  </si>
  <si>
    <t>Hemodiálisis de Agudo</t>
  </si>
  <si>
    <t>Síndrome Nefrótico</t>
  </si>
  <si>
    <t>Terapia de Reemplazo Renal Continua</t>
  </si>
  <si>
    <t>Hospitalización Exacerbación de EPOC</t>
  </si>
  <si>
    <t>Hospitalización por Bronquitis Aguda</t>
  </si>
  <si>
    <t>Hospitalización por Neumonía</t>
  </si>
  <si>
    <t>Tratamiento Médico Embolia Pulmonar</t>
  </si>
  <si>
    <t>Tratamiento Médico Pacientes con TBC</t>
  </si>
  <si>
    <t>Hemorragia Subaracnoidea No Aneurismática y No Traumática</t>
  </si>
  <si>
    <t>Tratamiento Farmacológico Accidente Vascular Agudo</t>
  </si>
  <si>
    <t>Tratamiento Quirúrgico Hematoma y Empiema subdural</t>
  </si>
  <si>
    <t>Prevención Odontológica Niño Discapacitado</t>
  </si>
  <si>
    <t>Atención Odontológica en Sillón Niño Discapacitado</t>
  </si>
  <si>
    <t>Atención Odontológica en Pabellón Niño Discapacitado</t>
  </si>
  <si>
    <t>Tratamiento Aparatología Fija Niños de 12 a 14 años Año 1</t>
  </si>
  <si>
    <t>Tratamiento Aparatología Fija Niños de 12 a 14 años Año 2</t>
  </si>
  <si>
    <t>Prótesis Implantoasistida en personas de 60 a 75 años</t>
  </si>
  <si>
    <t xml:space="preserve">Atención Odontológica Recuperativa Adulto de 15 a 59 años </t>
  </si>
  <si>
    <t xml:space="preserve">Atención Odontológica Rehabilitación Prótesis Removible  Adulto de 15 a 59 años </t>
  </si>
  <si>
    <t xml:space="preserve">Atención Odontológica Rehabilitación Prótesis Fija  Adulto de 15 a 59 años </t>
  </si>
  <si>
    <t>Atención Odontológica Rehabilitación Prótesis Implanto-asistida de 19 a 59 años</t>
  </si>
  <si>
    <t>Tratatamiento Quirúrgico Pseudoquiste y Quiste Odontológico</t>
  </si>
  <si>
    <t>Tratamiento Quirúrgico Tumor Odontológico</t>
  </si>
  <si>
    <t>Intervención Quirúrgica Tumores Malignos de la Piel</t>
  </si>
  <si>
    <t>Confirmación Cáncer de Colon</t>
  </si>
  <si>
    <t>Estudios Preoperatorios y Etapificacion Cáncer de Colon</t>
  </si>
  <si>
    <t>OTORRINOLARINGOLOGÍA</t>
  </si>
  <si>
    <t>Tratamiento Farmacológico Flegmón Amigdaliano Hospitalizado</t>
  </si>
  <si>
    <t>Intervención Quirúrgica Integral Artrodesis Lumbosacra Degenerativa</t>
  </si>
  <si>
    <t>Intervención Quirúrgica Integral Fractura de Columna</t>
  </si>
  <si>
    <t>Intervención Quirúrgica Integral Escoliosis mayores de 25 años</t>
  </si>
  <si>
    <t>Intervención Quirúrgica Integral Fractura Cerrada de Tobillo con Osteosíntesis</t>
  </si>
  <si>
    <t>Intervención Quirúrgica Integral Fractura Codo Olecrano y Cúpula Radial</t>
  </si>
  <si>
    <t>Intervención Quirúrgica Integral Fractura Codo Supra e Intercondilea</t>
  </si>
  <si>
    <t>Intervención Quirúrgica Integral Luxofractura Muñeca</t>
  </si>
  <si>
    <t>Tratamiento quirúrgico Hallux Valgus</t>
  </si>
  <si>
    <t>Retiro de material de osteosíntesis</t>
  </si>
  <si>
    <t>Luxofractura cerrada de tobillo con osteosíntesis</t>
  </si>
  <si>
    <t xml:space="preserve">Luxofractura expuesta de tobillo con osteosíntesis </t>
  </si>
  <si>
    <t>UROLOGÍA</t>
  </si>
  <si>
    <t>Tratamiento Quirúrgico Hidrocele y Espermatocele</t>
  </si>
  <si>
    <t xml:space="preserve">Tratamiento Médico Hidrocele y Espermatocele Paciente No Quirúrgico </t>
  </si>
  <si>
    <t>Tratamiento Quirúrgico Orquitis y/o Epididimitis</t>
  </si>
  <si>
    <t>Tratamiento No Quirúrgico Orquitis y/o Epididimitis Paciente Hospitalizado</t>
  </si>
  <si>
    <t>Tratamiento Quirúrgico Torsión Testicular</t>
  </si>
  <si>
    <t>MAXILOFACIAL</t>
  </si>
  <si>
    <t>HOSPITALIZACIÓN DOMICILIARIA</t>
  </si>
  <si>
    <t>REHABILITACIÓN</t>
  </si>
  <si>
    <t>CIRUGIA TORÁCICA</t>
  </si>
  <si>
    <t>Toracotomía Mínima</t>
  </si>
  <si>
    <t>Tratamiento Quirúrgico Derivación Arterial Extraanatómica</t>
  </si>
  <si>
    <t>Tratamiento Quirúrgico Implante Filtro Venoso</t>
  </si>
  <si>
    <t>Fibrilación y Aleteo Auricular  Paroxística o Persistente Potencialmente Reversible</t>
  </si>
  <si>
    <t>Fibrilación y Aleteo Auricular Crónico Irreversible</t>
  </si>
  <si>
    <t>Taquicardia Paroxística Supraventricular</t>
  </si>
  <si>
    <t>Otras Arritmias</t>
  </si>
  <si>
    <t>SUBTOTAL PROGRAMA OTROS PROGRAMAS</t>
  </si>
  <si>
    <t>PROGRAMA AUGE 2013</t>
  </si>
  <si>
    <t>INSUFICIENCIA RENAL CRÓNICA TERMINAL</t>
  </si>
  <si>
    <t>Confirmación Retardo Crecimiento Óseo</t>
  </si>
  <si>
    <t>Peritoneodiálisis</t>
  </si>
  <si>
    <t>Peritoneodiálisis por sesión diaria</t>
  </si>
  <si>
    <t>Instalación Catéter para peritoneodiálisis</t>
  </si>
  <si>
    <t>Hemodiálisis</t>
  </si>
  <si>
    <t>Hemodiálisis con Bicarbonato por sesión</t>
  </si>
  <si>
    <t>Acceso Vascular Autólogo en Brazo o Antebrazo</t>
  </si>
  <si>
    <t>Acceso Vascular con Prótesis en Extremidad Superior</t>
  </si>
  <si>
    <t>Acceso Vascular Autólogo de Alta Complejidad</t>
  </si>
  <si>
    <t>Reparación de Fístula Disfuncionante u Ocluida</t>
  </si>
  <si>
    <t>Instalación Catéter Tunelizado</t>
  </si>
  <si>
    <t>Hierro Endovenoso pacientes en Diálisis</t>
  </si>
  <si>
    <t>Eritropoyetina pacientes en diálisis</t>
  </si>
  <si>
    <t>Estudio Pre Trasplante receptor</t>
  </si>
  <si>
    <t>Estudio y Nefrectomía Donante Vivo</t>
  </si>
  <si>
    <t xml:space="preserve">Estudio, Evaluación y Nefrectomía Donante Cadáver  </t>
  </si>
  <si>
    <t>Trasplante Renal</t>
  </si>
  <si>
    <t>Rechazo Trasplante Renal</t>
  </si>
  <si>
    <t>Droga Inmunosupresora Protocolo 0</t>
  </si>
  <si>
    <t>Droga Inmunosupresora protocolo 1A</t>
  </si>
  <si>
    <t>Droga Inmunosupresora protocolo 1C, 1D y 1E</t>
  </si>
  <si>
    <t>Droga Inmunosupresora protocolo 1B y 2A</t>
  </si>
  <si>
    <t>Tratamiento con Hormona de Crecimiento en menores de 15 años</t>
  </si>
  <si>
    <t>Seguimiento Trasplante Renal 1° año</t>
  </si>
  <si>
    <t>Seguimiento Trasplante Renal a partir del 2° año</t>
  </si>
  <si>
    <t>CARDIOPATÍAS CONGÉNITAS OPERABLES en menores de 15 años</t>
  </si>
  <si>
    <t>Estudio Hemodinámico</t>
  </si>
  <si>
    <t>Confirmación  Cardiopatía Congénita Operable Pre Natal</t>
  </si>
  <si>
    <t>Confirmación  Cardiopatía Congénita Operable Post Natal</t>
  </si>
  <si>
    <t>Cirugía CEC mayor alta complejidad pediátrica</t>
  </si>
  <si>
    <t>Cirugía  CEC mayor</t>
  </si>
  <si>
    <t>Cirugía  CEC mediana</t>
  </si>
  <si>
    <t xml:space="preserve">Cirugía  CEC menor </t>
  </si>
  <si>
    <t>Cierre Percutáneo de Defectos Ceptales Intracardiacos con Dispositivo</t>
  </si>
  <si>
    <t>Cirugía Urgencia pediátrica sin CEC</t>
  </si>
  <si>
    <t xml:space="preserve">Angioplastía </t>
  </si>
  <si>
    <t>Cierre Percutáneo del Ductos Arterioso Persistente</t>
  </si>
  <si>
    <t>Cierre de Ductos por cirugía</t>
  </si>
  <si>
    <t>Cierre de Ductos por cirugía prematuros</t>
  </si>
  <si>
    <t>Otras cirugías cardíacas sin CEC</t>
  </si>
  <si>
    <t>Evaluación Post Quirúrgica Cardiopatía Congénita Operables</t>
  </si>
  <si>
    <t>Implantación de Marcapaso Unicameral VVI</t>
  </si>
  <si>
    <t>Implantación de Marcapaso Bicameral DDD</t>
  </si>
  <si>
    <t>Recambio Marcapaso CCO</t>
  </si>
  <si>
    <t>CÁNCER CERVICOUTERINO</t>
  </si>
  <si>
    <t>Procesamiento Papanicolau</t>
  </si>
  <si>
    <t>Confirmación cáncer cervicouterino Pre Invasor</t>
  </si>
  <si>
    <t>Confirmación cáncer cervicouterino Invasor</t>
  </si>
  <si>
    <t>Etapificación cáncer cervicouterino Invasor</t>
  </si>
  <si>
    <t>Tratamiento cáncer cervicouterino Pre Invasor</t>
  </si>
  <si>
    <t>Tratamiento Quirúrgico cáncer cervicouterino Invasor</t>
  </si>
  <si>
    <t>Radioterapia con Acelerador Lineal de Electrones</t>
  </si>
  <si>
    <t>Radioterapia con Acelerador Lineal de Alta Intensidad</t>
  </si>
  <si>
    <t>Tratamiento Quimioterapia cáncer cervicouterino Invasor</t>
  </si>
  <si>
    <t>Tratamiento Quimioterapia Recidiva Cáncer Cervicouterino Invasor</t>
  </si>
  <si>
    <t>Seguimiento cáncer cervicouterino Pre Invasor</t>
  </si>
  <si>
    <t>Seguimiento cáncer cervicouterino Invasor</t>
  </si>
  <si>
    <t>CUIDADOS PALIATIVOS CÁNCER TERMINAL</t>
  </si>
  <si>
    <t>Tratamiento Integral por Cáncer Avanzado y Cuidados Paliativos</t>
  </si>
  <si>
    <t>INFARTO AGUDO DEL MIOCARDIO IAM</t>
  </si>
  <si>
    <t>Sospecha Infarto Agudo del Miocardio</t>
  </si>
  <si>
    <t>Confirmación y Tratamiento Infarto Agudo del Miocardio Urgencia sin Trombolisis</t>
  </si>
  <si>
    <t>Confirmación y Tratamiento Infarto Agudo del Miocardio Urgencia con Trombolisis</t>
  </si>
  <si>
    <t>Tratamiento Médico del Infarto Agudo del Miocardio</t>
  </si>
  <si>
    <t>Prevención Secundaria del Infarto Agudo del Miocardio</t>
  </si>
  <si>
    <t>DIABETES MELLITUS TIPO 1</t>
  </si>
  <si>
    <t>Confirmación Pacientes con DM tipo 1</t>
  </si>
  <si>
    <t>Evaluación Inicial Hospitalizado: Pacientes Sin Cetoacidosis DM tipo 1</t>
  </si>
  <si>
    <t>Evaluación Inicial Hospitalizado: Pacientes Con Cetoacidosis DM tipo 1</t>
  </si>
  <si>
    <t>Tratamiento 1° año Pacientes con DM tipo 1 (incluye descompensaciones)</t>
  </si>
  <si>
    <t>Tratamiento a partir del 2° año Pacientes con DM tipo 1 (incluye descompensaciones)</t>
  </si>
  <si>
    <t>Curación avanzada de herida pie diabético (no infectado) DM tipo 1</t>
  </si>
  <si>
    <t>Curación avanzada de herida pie diabético (infectado) DM tipo 1</t>
  </si>
  <si>
    <t>DIABETES MELLITUS TIPO 2</t>
  </si>
  <si>
    <t>Control Paciente DM tipo 2 Nivel Especialidad</t>
  </si>
  <si>
    <t>Curación avanzada de herida pie diabético (no infectado) DM tipo 2</t>
  </si>
  <si>
    <t>Curación avanzada de herida pie diabético (infectado) DM tipo 2</t>
  </si>
  <si>
    <t>CÁNCER DE MAMA en personas de 15 años y más</t>
  </si>
  <si>
    <t>Confirmación Cáncer de Mama Nivel Especialidad</t>
  </si>
  <si>
    <t>Confirmación Cáncer de Mama por Biopsia Extereotaxica</t>
  </si>
  <si>
    <t>Etapificación Cáncer de Mama</t>
  </si>
  <si>
    <t>Intervención Quirúrgica Cáncer de Mama sin reconstrucción mamaria inmediata</t>
  </si>
  <si>
    <t>Intervención Quirúrgica Cáncer de Mama con reconstrucción mamaria (diferida o inmediata)</t>
  </si>
  <si>
    <t>Intervención Quirúrgica Cáncer de Mama con reconstrucción mamaria, 2° cirugía reconstructiva</t>
  </si>
  <si>
    <t>Tratamiento Radioterapia Paliativa Cáncer de Mama</t>
  </si>
  <si>
    <t>Controles y Exámenes por Tratamiento de Quimioterapia</t>
  </si>
  <si>
    <t>Quimioterapia Cáncer Mama, etapa I y II</t>
  </si>
  <si>
    <t>Quimioterapia Cáncer Mama, etapa III</t>
  </si>
  <si>
    <t>Quimioterapia Cáncer Mama, etapa IV</t>
  </si>
  <si>
    <t>Quimioterapia Cáncer Mama etapa IV metástasis óseas</t>
  </si>
  <si>
    <t>Hormonoterapia para Cáncer de Mama</t>
  </si>
  <si>
    <t>Seguimiento Cáncer de Mama paciente asintomática</t>
  </si>
  <si>
    <t>Seguimiento Cáncer de Mama paciente sintomática</t>
  </si>
  <si>
    <t>DISRAFIAS ESPINALES</t>
  </si>
  <si>
    <t>Confirmación Disrafia Espinal Abierta</t>
  </si>
  <si>
    <t>Confirmación Disrafia Espinal Cerrada</t>
  </si>
  <si>
    <t>Intervención Quirúrgica Integral Disrafia Espinal Abierta</t>
  </si>
  <si>
    <t>Intervención Quirúrgica Integral Disrafia Espinal Cerrada</t>
  </si>
  <si>
    <t>Evaluación post Quirúrgica Disrafia Espinal Abierta</t>
  </si>
  <si>
    <t>Evaluación post Quirúrgica Disrafia Espinal Cerrada</t>
  </si>
  <si>
    <t>Recambio Valvular Espina Bífida Abierta</t>
  </si>
  <si>
    <t>Rehabilitación 1 er y 2° Año Paciente con Espina Bífida Abierta</t>
  </si>
  <si>
    <t>ESCOLIOSIS (trat. quirúrgico en menores de 25 años)</t>
  </si>
  <si>
    <t>CATARATAS que requieren trat. Quirúrgico</t>
  </si>
  <si>
    <t>Confirmación Cataratas</t>
  </si>
  <si>
    <t>Intervención Quirúrigico Integral Cataratas</t>
  </si>
  <si>
    <t>Intervención Quirúrigico Integral Cataratas menor de 3 años</t>
  </si>
  <si>
    <t>PROBLEMAS DE SALUD QUE REQUIEREN PRÓTESIS DE CADERA TOTAL</t>
  </si>
  <si>
    <t>Intervención Quirúrgica Integral con Prótesis de Cadera Total</t>
  </si>
  <si>
    <t>Recambio de Prótesis de Cadera</t>
  </si>
  <si>
    <t>Control y Kinesioterapia post Quirúrgica</t>
  </si>
  <si>
    <t>FISURA LABIOPALATINA</t>
  </si>
  <si>
    <t>Confirmación Fisura Labiopalatina</t>
  </si>
  <si>
    <t>Ortopedia Prequirúrgica</t>
  </si>
  <si>
    <t>Cirugía Primaria: 1° Intervención</t>
  </si>
  <si>
    <t>Cirugía Primaria: 2° Intervención</t>
  </si>
  <si>
    <t>Cirugía Secundaria</t>
  </si>
  <si>
    <t>Rehabilitación Fisura Labiopalatina 1° año</t>
  </si>
  <si>
    <t xml:space="preserve">Rehabilitación Fisura Labiopalatina 2° año </t>
  </si>
  <si>
    <t>Rehabilitación Fisura Labiopalatina Preescolar (3° año al 6° año)</t>
  </si>
  <si>
    <t>Rehabilitación Fisura Labiopalatina Escolar (7° año al 10° año)</t>
  </si>
  <si>
    <t>Rehabilitación Fisura Labiopalatina Adolescente (11° año al 15° año)</t>
  </si>
  <si>
    <t>CÁNCER en menores de 15 años</t>
  </si>
  <si>
    <t>Confirmación y Etapificación Cáncer en menores de 15 años</t>
  </si>
  <si>
    <t>Quimioterapia Cáncer en menores de 15 años</t>
  </si>
  <si>
    <t>Tratamiento Leucemia Cáncer en menores de 15 años</t>
  </si>
  <si>
    <t>Tratamiento Tumores Solidos Cáncer en menores de 15 años</t>
  </si>
  <si>
    <t>Tratamiento Linfoma Cáncer en menores de 15 años</t>
  </si>
  <si>
    <t>Tratamiento Radioyodo</t>
  </si>
  <si>
    <t>Seguimiento Cáncer en menores de 15 años</t>
  </si>
  <si>
    <t>ESQUIZOFRENIA</t>
  </si>
  <si>
    <t>Evaluación inicial de primer episodio Esquizofrenia</t>
  </si>
  <si>
    <t>Evaluación en sospecha de primer episodio Esquizofrenia</t>
  </si>
  <si>
    <t>Tratamiento Esquizofrenia Primer Año</t>
  </si>
  <si>
    <t>Tratamiento Esquizofrenia a partir del Segundo Año</t>
  </si>
  <si>
    <t>CÁNCER TESTÍCULO en personas de 15 años y más</t>
  </si>
  <si>
    <t>Confirmación Cáncer Testículo</t>
  </si>
  <si>
    <t>Etapificación Cáncer Testículo</t>
  </si>
  <si>
    <t>Intervención Quirúrgica Cáncer Testículo: Orquidectomía</t>
  </si>
  <si>
    <t>Intervención Quirúrgica de Testículo: Vaciamiento ganglionar (LALA)</t>
  </si>
  <si>
    <t>Intervención Quirúrgica de Testículo: Mediastínico - Retroperitoneal</t>
  </si>
  <si>
    <t>Quimioterapia Cáncer Testículo</t>
  </si>
  <si>
    <t>Terapia de reemplazo hormonal</t>
  </si>
  <si>
    <t>Banco de espermios</t>
  </si>
  <si>
    <t>Hospitalización por quimioterapia</t>
  </si>
  <si>
    <t>Seguimiento Cáncer Testículo</t>
  </si>
  <si>
    <t>LINFOMAS en personas de 15 años y más</t>
  </si>
  <si>
    <t>Confirmación Linfoma en personas de 15 años y más</t>
  </si>
  <si>
    <t>Etapificación Linfoma en personas de 15 años y más</t>
  </si>
  <si>
    <t>Quimioterapia Linfoma en personas de 15 años y más</t>
  </si>
  <si>
    <t>Seguimiento Linfoma en personas de 15 años y más</t>
  </si>
  <si>
    <t>EPILEPSIA NO REFRACTARIA EN PERSONAS DESDE 1 AÑO Y MENORES DE 15 AÑOS</t>
  </si>
  <si>
    <t>Tratamiento Año 1 Nivel Especialidad Epilepsia no Refractaria</t>
  </si>
  <si>
    <t xml:space="preserve">Tratamiento Año 2 Nivel Especialidad Epilepsia no Refractaria </t>
  </si>
  <si>
    <t>Seguimiento Año 3 Epilepsia No Refractaria</t>
  </si>
  <si>
    <t>Seguimiento Año 4 Epilepsia No Refractaria</t>
  </si>
  <si>
    <t>PREVENCIÓN PARTO PREMATURO</t>
  </si>
  <si>
    <t xml:space="preserve">Confirmación Síntomas Parto Prematuro </t>
  </si>
  <si>
    <t>Tratamiento Síntomas Parto Prematuro</t>
  </si>
  <si>
    <t>Control de embarazadas con Síntomas Parto Prematuro</t>
  </si>
  <si>
    <t>TRASTORNOS DE CONDUCCIÓN: MARCAPASO en personas de 15 años y más</t>
  </si>
  <si>
    <t>Confirmación Trastorno de Conducción</t>
  </si>
  <si>
    <t>Implantación Marcapasos Unicameral VVI</t>
  </si>
  <si>
    <t>Recambio Marcapasos Unicameral VVI con o sin electrodos</t>
  </si>
  <si>
    <t>Implantación Marcapasos Bicameral DDD</t>
  </si>
  <si>
    <t>Recambio Marcapasos Bicameral DDD con o sin electrodos</t>
  </si>
  <si>
    <t>Seguimiento Trastorno de Conducción 1° año</t>
  </si>
  <si>
    <t>Seguimiento Trastorno de Conducción 2º año</t>
  </si>
  <si>
    <t>COLECISTECTOMIA PREVENTIVA DEL CANCER DE VESICULA en personas de 35 a 49 años sintomáticos</t>
  </si>
  <si>
    <t>Confirmación Colelitiasis</t>
  </si>
  <si>
    <t>Intervención quirúrgica Colelitiasis</t>
  </si>
  <si>
    <t>CÁNCER GASTRICO</t>
  </si>
  <si>
    <t xml:space="preserve">Sospecha Cáncer Gástrico: Screening Nivel Especialidad </t>
  </si>
  <si>
    <t>Confirmación Cáncer Gástrico Nivel Especialidad</t>
  </si>
  <si>
    <t>Tratamiento Intervención Quirúrgica Cáncer Gástrico</t>
  </si>
  <si>
    <t>Evaluación post quirúrgica Cáncer Gástrico</t>
  </si>
  <si>
    <t>CÁNCER DE PRÓSTATA en personas de 15 años y más</t>
  </si>
  <si>
    <t>Etapificación Cáncer de Próstata</t>
  </si>
  <si>
    <t>Intervención Quirúrgica Tumores Malignos de Próstata</t>
  </si>
  <si>
    <t>Intervención Quirúrgica Orquidectomía</t>
  </si>
  <si>
    <t>Hormonoterapia</t>
  </si>
  <si>
    <t>Seguimiento Cáncer de Próstata</t>
  </si>
  <si>
    <t>VICIOS DE REFRACCIÓN en personas de 65 años y más</t>
  </si>
  <si>
    <t>Confirmación Vicio Refracción (miopía, astigmatismo, hipermetropía)</t>
  </si>
  <si>
    <t>Tratamiento Vicio Refracción (lentes para miopía, astigmatismo, hipermetropía)</t>
  </si>
  <si>
    <t>ESTRABISMO en menores de 9 años</t>
  </si>
  <si>
    <t>Confirmación Estrabismo en Menores de 9 años</t>
  </si>
  <si>
    <t>Tratamiento Quirúrgico Ambulatorio Estrabismo menores de 9 años</t>
  </si>
  <si>
    <t>Tratamiento Médico Estrabismo menores de 9 años</t>
  </si>
  <si>
    <t>RETINOPATÍA DIABETICA</t>
  </si>
  <si>
    <t>Confirmación Retinopatía Diabética</t>
  </si>
  <si>
    <t>Tratamiento Fotocoagulación Retinopatía Diabética</t>
  </si>
  <si>
    <t>Tratamiento Vitrectomía Retinopatía Diabética</t>
  </si>
  <si>
    <t>DESPRENDIMIENTO DE RETINA REGMATOGENO NO TRAUMATICO</t>
  </si>
  <si>
    <t>Confirmación Desprendimiento Retina</t>
  </si>
  <si>
    <t>Cirugía Desprendimiento Retina</t>
  </si>
  <si>
    <t>HEMOFILIA</t>
  </si>
  <si>
    <t>Confirmación de Hemofilia en la sospecha o primer episodio hemorrágico</t>
  </si>
  <si>
    <t>Exámenes anuales de Control Hematológico para todo Paciente Hemofílico</t>
  </si>
  <si>
    <t xml:space="preserve">Exámenes anuales de control Microbiológico e Imagenológico para todo Paciente Hemofílico </t>
  </si>
  <si>
    <t>Profilaxis en menores de 15 años</t>
  </si>
  <si>
    <t>DEPRESIÓN en personas de 15 años y más</t>
  </si>
  <si>
    <t>Tratamiento Depresión Grave Año 1</t>
  </si>
  <si>
    <t>Tratamiento Depresión con Psicosis, Trastorno Bipolar, Alto Riesgo Suicida, o Refractariedad Año 1</t>
  </si>
  <si>
    <t>Tratamiento Depresión Grave y Tratamiento Depresión con Psicosis, Trastorno Bipolar, Alto Riesgo Suicida, o Refractariedad Año 2</t>
  </si>
  <si>
    <t>TRATAMIENTO QUIRÚRGICO DE LA HIPERPLASIA BENIGNA DE LA PRÓSTATA en personas sintomáticas</t>
  </si>
  <si>
    <t>Tratamiento Quirúrgico Hiperplasia Próstata</t>
  </si>
  <si>
    <t>Evaluación Post Quirúrgica Hiperplasia Próstata</t>
  </si>
  <si>
    <t>ORTESIS para personas de 65 años y más</t>
  </si>
  <si>
    <t>Atención kinesiológica</t>
  </si>
  <si>
    <t>Ortesis (bastón)</t>
  </si>
  <si>
    <t>Ortesis (silla de ruedas)</t>
  </si>
  <si>
    <t>Ortesis (andador)</t>
  </si>
  <si>
    <t>Ortesis (andador de paseo)</t>
  </si>
  <si>
    <t>Ortesis (cojín antiescara)</t>
  </si>
  <si>
    <t>Ortesis (colchón antiescara)</t>
  </si>
  <si>
    <t>ACCIDENTE CEREBROVASCULAR ISQUEMICO en personas de 15 años y más</t>
  </si>
  <si>
    <t>Confirmación Accidente Cerebro Vascular Isquémico</t>
  </si>
  <si>
    <t>Tratamiento Accidente Cerebro Vascular Isquémico</t>
  </si>
  <si>
    <t>Seguimiento Accidente Cerebro Vascular Isquémico</t>
  </si>
  <si>
    <t>ENFERMEDAD PULMONAR OBSTRUCTIVA CRÓNICA DE TRATAMIENTO AMBULATORIO</t>
  </si>
  <si>
    <t>Tratamiento EPOC alto riesgo</t>
  </si>
  <si>
    <t>ASMA BRONQUIAL MODERADA Y SEVERA en menores de 15 años</t>
  </si>
  <si>
    <t>Tratamiento asma moderado y grave estable Nivel Especialidad en menores de 15 años</t>
  </si>
  <si>
    <t>Tratamiento Exacerbaciones Nivel Especialidad en menores de 15 años</t>
  </si>
  <si>
    <t>SÍNDROME DE DIFICULTAD RESPIRATORIA EN EL RECIÉN NACIDO</t>
  </si>
  <si>
    <t>Enfermedad de la Membrana Hialina: Confirmación y Tratamiento</t>
  </si>
  <si>
    <t>Hernia Diafragmática: Confirmación y Tratamiento</t>
  </si>
  <si>
    <t>Hernia Diafragmática: Tratamiento especializado con Óxido Nítrico</t>
  </si>
  <si>
    <t>Hipertensión Pulmonar Persistente: Confirmación y Tratamiento</t>
  </si>
  <si>
    <t>Hipertensión Pulmonar Persistente, Aspiración de Meconio y Bronconeumonia: Tratamiento Especializado con Óxido Nítrico</t>
  </si>
  <si>
    <t>Aspiración de Meconio: Confirmación y Tratamiento</t>
  </si>
  <si>
    <t>Bronconeumonia: Confirmación y Tratamiento</t>
  </si>
  <si>
    <t>TRATAMIENTO MÉDICO EN PERSONAS DE 55 AÑOS Y MÁS CON ARTROSIS DE CADERA Y/O RODILLA, LEVE O MODERADA</t>
  </si>
  <si>
    <t>Tratamiento Artrosis Nivel Especialidad</t>
  </si>
  <si>
    <t>HEMORRAGIA SUBARACNOIDEA SECUNDARIA A RUPTURA DE ANEURISMAS CEREBRALES</t>
  </si>
  <si>
    <t xml:space="preserve">Confirmación Ruptura Aneurisma Cerebral </t>
  </si>
  <si>
    <t xml:space="preserve">Tratamiento Quirúrgico Ruptura Aneurisma Cerebral </t>
  </si>
  <si>
    <t xml:space="preserve">Tratamiento Vía Vascular Coil de Ruptura Aneurisma Cerebral </t>
  </si>
  <si>
    <t xml:space="preserve">Seguimiento Ruptura Aneurisma Cerebral </t>
  </si>
  <si>
    <t>TRATAMIENTO QUIRÚRGICO TUMORES PRIMARIOS DEL SISTEMA NERVIOSO CENTRAL EN PERSONAS DE 15 AÑOS Y MÁS</t>
  </si>
  <si>
    <t>Confirmación Tumores Primarios Sistema Nervioso Central</t>
  </si>
  <si>
    <t>Confirmación Acromegalia</t>
  </si>
  <si>
    <t>Confirmación Diabetes Insípida</t>
  </si>
  <si>
    <t>Tratamiento Quirúrgico Tumores Primarios Sistema Nervioso Central</t>
  </si>
  <si>
    <t>Tratamiento Radioterapia Tumores Primarios Sistema Nervioso Central</t>
  </si>
  <si>
    <t>Tratamiento Acromegalia</t>
  </si>
  <si>
    <t>Tratamiento Diabetes Insípida</t>
  </si>
  <si>
    <t>Seguimiento Tumores Primarios Sistema Nervioso Central</t>
  </si>
  <si>
    <t>HERNIA NÚCLEO PULPOSO LUMBAR</t>
  </si>
  <si>
    <t>Tratamiento Quirúrgico Hernia Núcleo Pulposo Lumbar</t>
  </si>
  <si>
    <t>Seguimiento Hernia Núcleo Pulposo Lumbar</t>
  </si>
  <si>
    <t>LEUCEMIA EN PERSONAS DE 15 AÑOS Y MÁS</t>
  </si>
  <si>
    <t xml:space="preserve">Confirmación Leucemia Aguda </t>
  </si>
  <si>
    <t xml:space="preserve">Estudio Leucemia Aguda </t>
  </si>
  <si>
    <t>Confirmación Leucemia Mieloide Crónica y Linfática Crónica</t>
  </si>
  <si>
    <t xml:space="preserve">Estudio Leucemia Crónica </t>
  </si>
  <si>
    <t>Tratamiento Leucemia Aguda por quimioterapia</t>
  </si>
  <si>
    <t>Tratamiento Leucemia Crónica por quimioterapia</t>
  </si>
  <si>
    <t>Quimioterapia Leucemia Linfática Crónica</t>
  </si>
  <si>
    <t>Quimioterapia Leucemia Mieloide Crónica: Tratamiento Hidroxicarbamida</t>
  </si>
  <si>
    <t>Quimioterapia Leucemia Aguda: Leucemia Linfoblástica</t>
  </si>
  <si>
    <t>Quimioterapia Leucemia Aguda: Recaída de Leucemias Linfoblásticas</t>
  </si>
  <si>
    <t>Quimioterapia Leucemia Aguda: Leucemia No Linfoblástica - Leucemia Mieloide (LNLA)</t>
  </si>
  <si>
    <t>Quimioterapia Leucemia Aguda: Recaída de Leucemia No Linfoblástica - Leucemia Mieloide (LNLA)</t>
  </si>
  <si>
    <t>Quimioterapia Leucemia Aguda: Leucemia Promielocitica Aguda</t>
  </si>
  <si>
    <t xml:space="preserve">Seguimiento Leucemia Aguda </t>
  </si>
  <si>
    <t>Seguimiento Leucemia Mieloide Crónica</t>
  </si>
  <si>
    <t>Seguimiento Leucemia Linfática Crónica</t>
  </si>
  <si>
    <t>URGENCIAS ODONTOLÓGICOS AMBULATORIAS</t>
  </si>
  <si>
    <t>Absceso Submucoso o Subperióstico de Origen Odontológico</t>
  </si>
  <si>
    <t>Gingivitis Ulcero Necrótica Aguda (GUNA) con Compromiso del Estafo General</t>
  </si>
  <si>
    <t>Complicaciones Post Exodoncia</t>
  </si>
  <si>
    <t>Traumatismos Dento Alveolares</t>
  </si>
  <si>
    <t>Pericoronaritis</t>
  </si>
  <si>
    <t>Pulpitis</t>
  </si>
  <si>
    <t>ATENCIÓN ODONTOLÓGICA EN PERSONAS DE 60 AÑOS</t>
  </si>
  <si>
    <t>Atención Odontológica del Adulto de 60 años</t>
  </si>
  <si>
    <t>POLITRAUMATIZADO GRAVE</t>
  </si>
  <si>
    <t>Tratamiento Politraumatizado sin Lesión Medular</t>
  </si>
  <si>
    <t>Tratamiento Politraumatizado con Lesión Medular</t>
  </si>
  <si>
    <t>ATENCIÓN DE URGENCIA DEL TRAUMATISMO CRÁNEO ENCEFÁLICO MODERADO O GRAVE</t>
  </si>
  <si>
    <t xml:space="preserve">Confirmación TEC Moderado y Grave </t>
  </si>
  <si>
    <t>Tratamiento TEC Moderado y Grave</t>
  </si>
  <si>
    <t>TRAUMA OCULAR GRAVE</t>
  </si>
  <si>
    <t>Confirmación Trauma Ocular Grave</t>
  </si>
  <si>
    <t>Tratamiento Médico Trauma Ocular Grave</t>
  </si>
  <si>
    <t>Tratamiento Quirúrgico Trauma Ocular Grave</t>
  </si>
  <si>
    <t>Seguimiento Traumatismo Ocular Grave</t>
  </si>
  <si>
    <t>FIBROSIS QUÍSTICA</t>
  </si>
  <si>
    <t>Tratamiento Fibrosis Quística Grave</t>
  </si>
  <si>
    <t>Tratamiento Farmacológico con Tobramicina para pacientes con Fibrosis Quística Grave</t>
  </si>
  <si>
    <t>Tratamiento Fibrosis Quística Moderada</t>
  </si>
  <si>
    <t>Tratamiento Fibrosis Quística Leve</t>
  </si>
  <si>
    <t>ARTRITIS REUMATOIDEA</t>
  </si>
  <si>
    <t>Tratamiento Farmacológico Tradicional Artritis Reumatoide</t>
  </si>
  <si>
    <t>CONSUMO PERJUDICIAL Y DEPENDENCIA DE ALCOHOL Y DROGAS EN MENORES DE 20 AÑOS</t>
  </si>
  <si>
    <t>Plan Ambulatorio Básico</t>
  </si>
  <si>
    <t>Plan de Seguimiento</t>
  </si>
  <si>
    <t>ANALGESIA DEL PARTO</t>
  </si>
  <si>
    <t>Analgesia del Parto</t>
  </si>
  <si>
    <t>GRAN QUEMADO</t>
  </si>
  <si>
    <t>Tratamiento paciente quemado grave menor de 15 años</t>
  </si>
  <si>
    <t>Tratamiento paciente quemado crítico menor de 15 años</t>
  </si>
  <si>
    <t>Tratamiento paciente quemado sobrevida excepcional menor de 15 años</t>
  </si>
  <si>
    <t>Tratamiento paciente quemado grave de 15 años y más</t>
  </si>
  <si>
    <t>Tratamiento paciente quemado crítico de 15 años y más</t>
  </si>
  <si>
    <t>Tratamiento paciente quemado sobrevida excepcional de 15 años y más</t>
  </si>
  <si>
    <t>Cirugía Reparadora paciente quemado grave menor de 15 años</t>
  </si>
  <si>
    <t>Cirugía Reparadora paciente quemado crítico menor de 15 años</t>
  </si>
  <si>
    <t>Cirugía Reparadora paciente quemado sobrevida excepcional menor de 15 años</t>
  </si>
  <si>
    <t>Cirugía Reparadora paciente quemado grave de 15 años y más</t>
  </si>
  <si>
    <t>Cirugía Reparadora paciente quemado crítico de 15 años y más</t>
  </si>
  <si>
    <t>Cirugía Reparadora paciente quemado sobrevida excepcional de 15 años y más</t>
  </si>
  <si>
    <t>Seguimiento y rehabilitación 1° año paciente quemado grave menor de 15 años</t>
  </si>
  <si>
    <t>Seguimiento y rehabilitación 1° año paciente quemado crítico menor de 15 años</t>
  </si>
  <si>
    <t>Seguimiento y rehabilitación 1° año paciente quemado sobrevida excepcional menor de 15 años</t>
  </si>
  <si>
    <t>Seguimiento y rehabilitación 1° año paciente quemado grave de 15 años y más</t>
  </si>
  <si>
    <t>Seguimiento y rehabilitación 1° año paciente quemado crítico de 15 años y más</t>
  </si>
  <si>
    <t>Seguimiento y rehabilitación 1° año paciente quemado sobrevida excepcional de 15 años y más</t>
  </si>
  <si>
    <t>Seguimiento y rehabilitación 2° año paciente quemado grave menor de 15 años</t>
  </si>
  <si>
    <t>Seguimiento y rehabilitación 2° año paciente quemado crítico menor de 15 años</t>
  </si>
  <si>
    <t>Seguimiento y rehabilitación 2° año paciente quemado sobrevida excepcional menor de 15 años</t>
  </si>
  <si>
    <t>Seguimiento y rehabilitación 2° año paciente quemado grave de 15 años y más</t>
  </si>
  <si>
    <t>Seguimiento y rehabilitación 2° año paciente quemado crítico de 15 años y más</t>
  </si>
  <si>
    <t>Seguimiento y rehabilitación 2° año paciente quemado sobrevida excepcional de 15 años y más</t>
  </si>
  <si>
    <t>HIPOACUSIA BILATERAL EN PERSONAS DE 65 AÑOS Y MÁS QUE REQUIEREN USO DE AUDÍFONO</t>
  </si>
  <si>
    <t>Implementación Audífonos</t>
  </si>
  <si>
    <t>RETINOPATÍA DEL PREMATURO</t>
  </si>
  <si>
    <t xml:space="preserve">Retinopatía del Prematuro: Sospecha y Confirmación de Retinopatía </t>
  </si>
  <si>
    <t>Retinopatía del Prematuro: Fotocoagulación</t>
  </si>
  <si>
    <t>Retinopatía del Prematuro: Cirugía Vitreoretinal</t>
  </si>
  <si>
    <t>Seguimiento Paciente Quirúrgico Retinopatía del Prematuro 1° año</t>
  </si>
  <si>
    <t>Seguimiento Paciente Quirúrgico Retinopatía del Prematuro 2° año</t>
  </si>
  <si>
    <t>Seguimiento Pacientes No Quirúrgico Retinopatía del Prematuro</t>
  </si>
  <si>
    <t>DISPLASIA BRONCOPULMONAR DEL PREMATURO</t>
  </si>
  <si>
    <t>Tratamiento Displasia Broncopulmonar del Prematuro</t>
  </si>
  <si>
    <t>Seguimiento Displasia Broncopulmonar 1° año</t>
  </si>
  <si>
    <t>Seguimiento Displasia Broncopulmonar 2° año</t>
  </si>
  <si>
    <t>HIPOACUSIA NEUROSENSORIAL BILATERAL DEL PREMATURO</t>
  </si>
  <si>
    <t>Screening  Auditivo Automatizado del Prematuro</t>
  </si>
  <si>
    <t>Confirmación Hipoacusia del Prematuro</t>
  </si>
  <si>
    <t>Hipoacusia Neurosensorial Bilateral del Prematuro: Implementación bilateral Audífono</t>
  </si>
  <si>
    <t>Hipoacusia Neurosensorial Bilateral del Prematuro: Implante Coclear</t>
  </si>
  <si>
    <t>Rehabilitación Hipoacusia del Prematuro (audífono e implante coclear) 1° año</t>
  </si>
  <si>
    <t>Rehabilitación Hipoacusia del Prematuro (audífono e implante coclear) 2° año</t>
  </si>
  <si>
    <t>EPILEPSIA MAYORES DE 15 AÑOS</t>
  </si>
  <si>
    <t>Tratamiento Epilepsia No Refractaria Nivel Especialidad</t>
  </si>
  <si>
    <t>ASMA BRONQUIAL ADULTO</t>
  </si>
  <si>
    <t>Confirmación Asma Bronquial Atípico en personas de 15 años y más</t>
  </si>
  <si>
    <t>Tratamiento Asma Bronquial Nivel Especialidad en personas de 15 años y más</t>
  </si>
  <si>
    <t>ENFERMEDAD DE PARKINSON</t>
  </si>
  <si>
    <t>Consulta Especialista</t>
  </si>
  <si>
    <t>Consultoría Neurólogo</t>
  </si>
  <si>
    <t>ARTRITIS IDIOPÁTICA JUVENIL</t>
  </si>
  <si>
    <t>Tratamiento Artritis Idiopática Juvenil</t>
  </si>
  <si>
    <t>Tratamiento Biológico Artritis Idiopática Juvenil (consultas y exámenes, sin fármacos)</t>
  </si>
  <si>
    <t>PREVENCIÓN SECUNDARIA IRCT EN PERSONAS DE 15 AÑOS Y MÁS</t>
  </si>
  <si>
    <t>DISPLASIA LUXANTE DE CADERA</t>
  </si>
  <si>
    <t>Confirmación Displasia Luxante de Caderas</t>
  </si>
  <si>
    <t>Tratamiento Ortopédico Displasia Luxante de Caderas</t>
  </si>
  <si>
    <t>ATENCIÓN ODONTOLÓGICA INTEGRAL DE LA EMBARAZADA</t>
  </si>
  <si>
    <t>Tratamiento Salud Oral Integral de la Embarazada Nivel Secundario</t>
  </si>
  <si>
    <t>ESCLEROSIS MÚLTIPLE REMITENTE RECURRENTE</t>
  </si>
  <si>
    <t>,</t>
  </si>
  <si>
    <t>Confirmación Esclerosis Múltiple Remitente Recurrente</t>
  </si>
  <si>
    <t>Tratamiento Farmacológico Esclerosis Múltiple Remitente Recurrente (Consultas y exámenes, sin fármacos)</t>
  </si>
  <si>
    <t>Tratamiento Brote Esclerosis Múltiple Remitente Recurrente</t>
  </si>
  <si>
    <t>Tratamiento Kinésico Esclerosis Múltiple Remitente Recurrente</t>
  </si>
  <si>
    <t>VIRUS HEPATITIS B CRÓNICA</t>
  </si>
  <si>
    <t>Evaluación pacientes con Antígeno de Superficie  (HBsAg) Positivo</t>
  </si>
  <si>
    <t>Evaluación paciente Hepatitis Crónica por VHB mayores y menores de 15 años en tratamiento antiviral</t>
  </si>
  <si>
    <t>Evaluación paciente Hepatitis Crónica por VHB mayores y menores de 15 años en tratamiento con Peginterferón</t>
  </si>
  <si>
    <t>Controles a pacientes VHB sin tratamiento farmacológico</t>
  </si>
  <si>
    <t>VIRUS HEPATITIS C CRÓNICA</t>
  </si>
  <si>
    <t>Confirmación del Virus de Hepatitis C</t>
  </si>
  <si>
    <t>Evaluación paciente VHC pre tratamiento</t>
  </si>
  <si>
    <t>Tratamiento Farmacológico del VHC (consultas y exámenes, sin fármacos)</t>
  </si>
  <si>
    <t>SUBTOTAL PROGRAMA AUGE 2013</t>
  </si>
  <si>
    <t>FORMATO PROGRAMACION PPV 2013</t>
  </si>
  <si>
    <t>PRESTACIONES  2013</t>
  </si>
  <si>
    <t>ARANCEL PPV 2013</t>
  </si>
  <si>
    <t>Servicio Salud</t>
  </si>
  <si>
    <t>N°</t>
  </si>
  <si>
    <t>PxQ  (pesos)</t>
  </si>
  <si>
    <t>PROGRAMA DE PRESTACIONES COMPLEJAS</t>
  </si>
  <si>
    <t>CARDIOLOGÍA</t>
  </si>
  <si>
    <t>Valvuloplastía</t>
  </si>
  <si>
    <t>Estudio Electrofisiológico de Arritmias</t>
  </si>
  <si>
    <t>Estudio Electrofisiológico y Ablación de Arritmias</t>
  </si>
  <si>
    <t>VASCULAR</t>
  </si>
  <si>
    <t xml:space="preserve"> </t>
  </si>
  <si>
    <t>BILIAR</t>
  </si>
  <si>
    <t>Tratamiento quirúrgico de los tumores hepáticos</t>
  </si>
  <si>
    <t>CIRUGÍA VASCULAR</t>
  </si>
  <si>
    <t>ENFERMEDAD ARTERIAL OCLUSIVA DE EXTREMIDADES</t>
  </si>
  <si>
    <t>ESTENOSIS CAROTIDEA CERVICAL</t>
  </si>
  <si>
    <t>NEUROLOGÍA</t>
  </si>
  <si>
    <t>DIGESTIVO</t>
  </si>
  <si>
    <t>CIRUGIA OBESIDAD MORBIDA</t>
  </si>
  <si>
    <t>ENDOSCOPIA COMPLEJA</t>
  </si>
  <si>
    <t>PANCREATODUODENECTOMIA</t>
  </si>
  <si>
    <t>ENFERMEDAD INTESTINAL INFLAMATORIA</t>
  </si>
  <si>
    <t>NEFROLOGÍA</t>
  </si>
  <si>
    <t>IMAGENOLOGÍA</t>
  </si>
  <si>
    <t>Resonancia Magnética</t>
  </si>
  <si>
    <t>TRASPLANTES</t>
  </si>
  <si>
    <t>TRASPLANTE PULMON</t>
  </si>
  <si>
    <t xml:space="preserve">TRASPLANTE HEPATICO </t>
  </si>
  <si>
    <t>Profilaxis Citomegalovirus Alto Riesgo</t>
  </si>
  <si>
    <t>Profilaxis Citomegalovirus Bajo Riesgo</t>
  </si>
  <si>
    <t>Trasplante de Médula Autólogo</t>
  </si>
  <si>
    <t>Trasplante de Médula Alógeno</t>
  </si>
  <si>
    <t>ONCOLOGÍA</t>
  </si>
  <si>
    <t>CIRUGÍAS CÁNCER</t>
  </si>
  <si>
    <t>Intervención Quirúrgica Cáncer Colorectal</t>
  </si>
  <si>
    <t>RADIOTERAPIA</t>
  </si>
  <si>
    <t>Braquiterapia baja tasa</t>
  </si>
  <si>
    <t>Braquiterapia mediana tasa</t>
  </si>
  <si>
    <t>Braquiterapia alta tasa</t>
  </si>
  <si>
    <t>Telecobaltoterapia</t>
  </si>
  <si>
    <t>TUMORES Y OBSTRUCCION DE LA VIA AEREA</t>
  </si>
  <si>
    <t>CANCER PULMONAR</t>
  </si>
  <si>
    <t>OFTALMOLOGÍA</t>
  </si>
  <si>
    <t>Vitrectomía</t>
  </si>
  <si>
    <t>OTORRINOLARINGOLOGIA</t>
  </si>
  <si>
    <t>NEUROSIQUIATRÍA INFANTIL</t>
  </si>
  <si>
    <t>NEUMOLOGÍA</t>
  </si>
  <si>
    <t>Enfermedad Bronquial Obstructiva Crónica</t>
  </si>
  <si>
    <t>Neumonía tipo II</t>
  </si>
  <si>
    <t>Neumonía tipo III</t>
  </si>
  <si>
    <t>Neumonía tipo IV</t>
  </si>
  <si>
    <t>Enfermedad Pulmonar Difusa</t>
  </si>
  <si>
    <t>Hemoptisis</t>
  </si>
  <si>
    <t>Apnea del sueño</t>
  </si>
  <si>
    <t>Derrame pleural</t>
  </si>
  <si>
    <t>Derrame pleural neoplásico</t>
  </si>
  <si>
    <t>Neumotórax espontáneo primario</t>
  </si>
  <si>
    <t>Neumotórax espontáneo secundario</t>
  </si>
  <si>
    <t>Empiema pleural</t>
  </si>
  <si>
    <t>Biopsia pulmonar quirúrgica</t>
  </si>
  <si>
    <t>NEONATOLOGÍA</t>
  </si>
  <si>
    <t>MALFORMACIONES CONGÉNITAS</t>
  </si>
  <si>
    <t>UROLOGÍA INFANTIL</t>
  </si>
  <si>
    <t>RECONSTRUCCIÓN QUIRÚRGICA INFANTIL</t>
  </si>
  <si>
    <t>ENFERMEDADES METABOLICAS</t>
  </si>
  <si>
    <t>ENFERMEDAD DE GAUCHER</t>
  </si>
  <si>
    <t>GINECO OBSTETRICIA</t>
  </si>
  <si>
    <t>SUBTOTAL PROGRAMA COMPLEJAS</t>
  </si>
  <si>
    <t>PROGRAMA RESOLUCION LISTAS DE ESPERA</t>
  </si>
  <si>
    <t>BILIODIGESTIVA</t>
  </si>
  <si>
    <t>Intervención Quirurguica Colelitiasis (incluye diagnóstico)</t>
  </si>
  <si>
    <t xml:space="preserve">Apendicectomía </t>
  </si>
  <si>
    <t>Tratamiento quirúrgico hernia abdomino-inguinal</t>
  </si>
  <si>
    <t>Tratamiento quirúrgico hernia incisional</t>
  </si>
  <si>
    <t>Histerectomía radical benigna (Mioma uterino)</t>
  </si>
  <si>
    <t>Ligadura de trompas</t>
  </si>
  <si>
    <t xml:space="preserve">Prolapso uterino </t>
  </si>
  <si>
    <t>Tratamiento Quirúrgico Incontinencia Urinaria de Esfuerzo</t>
  </si>
  <si>
    <t>Uretrocele Femenino</t>
  </si>
  <si>
    <t>Chalazión y otros tumores benignos (uno o más en el mismo ojo), trat. quir. completo</t>
  </si>
  <si>
    <t>Vía lagrimal Reconstitución de canalículos (Dacriocistorrinostomía, tumor y otros)</t>
  </si>
  <si>
    <t>Pterigión y/o pseudopterigión o su recidiva, extirpación</t>
  </si>
  <si>
    <t>Glaucoma Terapia Farmacológica Tópica</t>
  </si>
  <si>
    <t>Glaucoma Tratamiento Quirúrgico</t>
  </si>
  <si>
    <t>ODONTOLOGÍA</t>
  </si>
  <si>
    <t>Alta Integral Odontológica</t>
  </si>
  <si>
    <t>Rehabilitación Dental Protésica</t>
  </si>
  <si>
    <t>TRAUMATOLOGÍA</t>
  </si>
  <si>
    <t>Endoprótesis Parcial de Cadera Mayor de 65 años</t>
  </si>
  <si>
    <t>Endoprótesis Parcial de Cadera Mayor de 65 años, sin prótesis</t>
  </si>
  <si>
    <t>Endoprótesis Parcial de Cadera Menor de 65 años</t>
  </si>
  <si>
    <t>Endoprótesis Parcial de Cadera Menor de 65 años, sin prótesis</t>
  </si>
  <si>
    <t>Endoprótesis Total de Cadera por Fractura</t>
  </si>
  <si>
    <t>Endoprótesis Total de Cadera Menor de 65 años</t>
  </si>
  <si>
    <t>Endoprótesis Total de Cadera Menor de 65 años, sin prótesis</t>
  </si>
  <si>
    <t>Fractura de Cuello de Fémur, Osteosíntesis mayor de 65 años</t>
  </si>
  <si>
    <t>Fractura de Cuello de Fémur, Osteosíntesis, menor de 65 años</t>
  </si>
  <si>
    <t>Intervención Quirúrgica Integral con Prótesis de Rodilla Unilateral, Mayor de 65 años</t>
  </si>
  <si>
    <t>Intervención Quirúrgica Integral con Prótesis de Rodilla Unilateral Mayor de 65 años, sin prótesis</t>
  </si>
  <si>
    <t>Intervención Quirúrgica Integral con Prótesis de Rodilla Unilateral, menor de 65 años</t>
  </si>
  <si>
    <t>Intervención Quirúrgica Integral con Prótesis de Rodilla Unilateral menor de 65 años, sin prótesis</t>
  </si>
  <si>
    <t>Síndrome del túnel Carpiano</t>
  </si>
  <si>
    <t>Tratamiento Integral Fracturas expuestas de mano o pie</t>
  </si>
  <si>
    <t>Fractura Diafisiaria de Fémur, Osteosíntesis</t>
  </si>
  <si>
    <t>Fractura Diafisiaria de Tibia (Pierna), con Osteosíntesis</t>
  </si>
  <si>
    <t>Fractura Diafisiaria de Radio y Cubito (Antebrazo), con Osteosíntesis</t>
  </si>
  <si>
    <t>Fractura Diafisiaria de Humero (Brazo), con Osteosíntesis</t>
  </si>
  <si>
    <t>Prótesis por fractura de hombro</t>
  </si>
  <si>
    <t>Manguito rotador hombro</t>
  </si>
  <si>
    <t>Luxación de Hombro</t>
  </si>
  <si>
    <t>Cirugía de Menisco</t>
  </si>
  <si>
    <t>Tratamiento Quirúrgico Rotura de Ligamento Cruzado</t>
  </si>
  <si>
    <t>Tratamiento médico lumbago</t>
  </si>
  <si>
    <t>Tratamiento médico lumbociatica</t>
  </si>
  <si>
    <t>Tratamiento médico discopatía</t>
  </si>
  <si>
    <t>Tratamiento Integral Fracturas Expuestas de Brazo, Antebrazo</t>
  </si>
  <si>
    <t>Tratamiento Integral Fracturas Expuestas de Muslo y Pierna</t>
  </si>
  <si>
    <t>Intervención Quirúrgica Integral Fractura Escafoides</t>
  </si>
  <si>
    <t>Intervención Quirúrgica Integral Fractura Platillo Tibial y Condilea Femoral</t>
  </si>
  <si>
    <t>Intervención Quirúrgica Integral Fractura Pilón Tibial</t>
  </si>
  <si>
    <t>Prótesis total reversa de hombro</t>
  </si>
  <si>
    <t>Prótesis total de tobillo</t>
  </si>
  <si>
    <t>TRAUMATOLOGÍA HEMOFILICO</t>
  </si>
  <si>
    <t>OTRAS HEMOFILICOS</t>
  </si>
  <si>
    <t>Amígdalas y Adenoides</t>
  </si>
  <si>
    <t>Audífonos menores de 65 años</t>
  </si>
  <si>
    <t>Audífonos Hipoacusia Unilateral mayores 65 años</t>
  </si>
  <si>
    <t>UROLOGIA</t>
  </si>
  <si>
    <t>Criptorquidea</t>
  </si>
  <si>
    <t>Fimosis</t>
  </si>
  <si>
    <t>Litotripsia</t>
  </si>
  <si>
    <t>Tratamiento Quirúrgico Hiperplasia de Próstata</t>
  </si>
  <si>
    <t>Tratamiento ulcera venosa, curación pacientes herida tipo 1 y 2 (A) no infectados (2 curaciones mensuales por 3 meses)</t>
  </si>
  <si>
    <t>Tratamiento ulcera venosa, curación pacientes herida tipo 3 y 4 (B) Infectados (4 curaciones mensuales por 4 meses)</t>
  </si>
  <si>
    <t>Várices</t>
  </si>
  <si>
    <t>SUBTOTAL PROGRAMA RESOLUCION LISTAS DE ESPERA</t>
  </si>
  <si>
    <t>SALUD MENTAL</t>
  </si>
  <si>
    <t>ATENCIÓN CERRADA</t>
  </si>
  <si>
    <t xml:space="preserve">CANASTAS - PAD </t>
  </si>
  <si>
    <t>Trastorno Bipolar, Trat. Ambulatorio, Nivel Especializado (Trat. Mensual)</t>
  </si>
  <si>
    <t xml:space="preserve">Depresión Unipolar y Distimia, Menores de 15 años, Trat. Ambulatorio Nivel Especializado (Trat. Mensual)  </t>
  </si>
  <si>
    <t>Trastornos de Ansiedad y del Comportamiento, Trat. Ambulatorio Nivel Especializado  (Trat. Mensual)</t>
  </si>
  <si>
    <t>Demencia y Trastornos Mentales Orgánicos, Trat. Ambulatorio Nivel especializado (Trat. Mensual)</t>
  </si>
  <si>
    <t>Esquizofrenia y  Psicosis No Orgánica, Trat. Ambulatorio Paciente Crónico NO AUGE (Ingreso A Trat. Antes del 1 Junio 2004) (Trat. Mensual)</t>
  </si>
  <si>
    <t>Trastornos Generalizados del Desarrollo, Tratamiento Nivel Especializado  (Trat. Mensual)</t>
  </si>
  <si>
    <t>Trastornos Hipercinéticos, Trat. Ambulatorio Nivel Especializado (Trat. Mensual)</t>
  </si>
  <si>
    <t>Trastornos del Comportamiento Emocionales de la Infancia y Adolescencia, Tratamiento Nivel Especializado  (Trat. Mensual)</t>
  </si>
  <si>
    <t>Violencia Intrafamiliar  - VIF (trat. Mensual)</t>
  </si>
  <si>
    <t>Maltrato Infantil (trat. Mensual)</t>
  </si>
  <si>
    <t>Programa PRAIS*, Acogida, Acreditación e Ingreso (1ª consulta)</t>
  </si>
  <si>
    <t>Programa PRAIS*, Trat. Integral Especializado en SM (trat. Mensual)</t>
  </si>
  <si>
    <t>ALCOHOL Y DROGAS</t>
  </si>
  <si>
    <t>PSIQUIATRIA FORENSE</t>
  </si>
  <si>
    <t>Peritajes Judicial Psiquiátrico Adultos (por evento)</t>
  </si>
  <si>
    <t>Peritaje Judicial Psiquiátrico a Menores (por evento)</t>
  </si>
  <si>
    <t>Peritaje Judicial Psicológico Adultos  (por evento)</t>
  </si>
  <si>
    <t>Peritaje Judicial Psicológico  a Menores (Por evento)</t>
  </si>
  <si>
    <t>Peritaje en Drogas Adultos</t>
  </si>
  <si>
    <t>Día Residencia Protegida Forense Adultos</t>
  </si>
  <si>
    <t>Día  Residencia Protegida Forense Menores</t>
  </si>
  <si>
    <t>Día Cama Hosp. Integral Psiquiatría Forense Mediana y Alta Complejidad</t>
  </si>
  <si>
    <t>Evaluación y Tratamiento Integral por Equipo Psiquiatría Forense en Población Penal Internalizada en UEPI</t>
  </si>
  <si>
    <t>Tratamiento Psiquiátrico Integral en Población Penal Internada en UPFT (15 días)</t>
  </si>
  <si>
    <t>Exámenes Mentales Preliminares</t>
  </si>
  <si>
    <t xml:space="preserve">Exámenes Preliminares en Drogas a Menores </t>
  </si>
  <si>
    <t>Evaluación Diagnóstica en Drogas a Menores</t>
  </si>
  <si>
    <t>PSIQUIATRÍA</t>
  </si>
  <si>
    <t>Tratamiento de los Trastornos Alimentarios (trat. Completo)</t>
  </si>
  <si>
    <t>Terapia Electroconvulsiva (trat. Completo)</t>
  </si>
  <si>
    <t>SUBTOTAL PROGRAMA SALUD MENTAL</t>
  </si>
  <si>
    <t>OTROS PROGRAMAS</t>
  </si>
  <si>
    <t>REHABILITACIÓN INFANTIL</t>
  </si>
  <si>
    <t>GERIATRÍA</t>
  </si>
  <si>
    <t>ATENCIÓN PACIENTE HOSPITAL GERIÁTRICO</t>
  </si>
  <si>
    <t>PROGRAMA VIOLENCIA INTRAFAMILIAR</t>
  </si>
  <si>
    <t>CAMAS CRÍTICAS</t>
  </si>
  <si>
    <t xml:space="preserve">Día cama hospitalización integral adulto en Unidad de Cuidado Intensivo (U.C.I.) </t>
  </si>
  <si>
    <t xml:space="preserve">Día cama hospitalización integral pediátrica en Unidad de Cuidado Intensivo (U.C.I). </t>
  </si>
  <si>
    <t>Día cama hospitalización integral neonatal en Unidad de Cuidado Intensivo (U.C.I.)</t>
  </si>
  <si>
    <t>Día cama hospitalización integral adulto en Unidad de Tratamiento Intermedio (U.T.I)</t>
  </si>
  <si>
    <t>Día cama hospitalización integral pediátrica en Unidad de Tratamiento Intermedio (U.T.I)</t>
  </si>
  <si>
    <t>Día cama hospitalización integral neonatal en Unidad de Tratamiento Intermedio (U.T.I)</t>
  </si>
  <si>
    <t>Día cama de cuidados medios</t>
  </si>
  <si>
    <t>PRESTACIONES PPI A PPV</t>
  </si>
  <si>
    <t>DERMATOLOGIA</t>
  </si>
  <si>
    <t>Tratamiento Médico Dermatología</t>
  </si>
  <si>
    <t>Onicectomía total o parcial simple</t>
  </si>
  <si>
    <t>Cirugía Reparadora Ungueal</t>
  </si>
  <si>
    <t>Tratamiento Quirúrgico de Lesiones Benignas Cutáneas, por Escisión (Hasta 3 lesiones)</t>
  </si>
  <si>
    <t>Tratamiento Quirúrgico de Lesiones Benignas Cutáneas, por Escisión (Desde 4 a 6 lesiones)</t>
  </si>
  <si>
    <t>Extirpación de lesión benigna subepidérmica, Tumor sólido, quiste epidérmico y lipoma por lesión</t>
  </si>
  <si>
    <t>Escarotomía (hasta 10 % superficie corporal)</t>
  </si>
  <si>
    <t>Escarectomía (de 1 %  al 5% superficie corporal)</t>
  </si>
  <si>
    <t>Escarectomía (hasta 10% superficie corporal)</t>
  </si>
  <si>
    <t>Hospitalización Gastroenteritis Aguda</t>
  </si>
  <si>
    <t>Tratamiento Hemorragia Digestiva por Ulcera Péptica</t>
  </si>
  <si>
    <t xml:space="preserve">codigo </t>
  </si>
  <si>
    <t xml:space="preserve">familia 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</si>
  <si>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</si>
  <si>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</si>
  <si>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</si>
  <si>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</si>
  <si>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</si>
  <si>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</si>
  <si>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</si>
  <si>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</si>
  <si>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</si>
  <si>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</si>
  <si>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</si>
  <si>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</si>
  <si>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</si>
  <si>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PRESTACIONES VALORADAS </t>
  </si>
  <si>
    <t xml:space="preserve">PROGRAMA </t>
  </si>
  <si>
    <t xml:space="preserve">VALOR </t>
  </si>
  <si>
    <t xml:space="preserve">REALIZADO </t>
  </si>
  <si>
    <t xml:space="preserve">PORCENTAJE </t>
  </si>
  <si>
    <t>TOTAL PRESTACIONES VALORADAS 2013</t>
  </si>
  <si>
    <t xml:space="preserve">SUBTOTAL PROGRAMA AUGE </t>
  </si>
  <si>
    <t>RESUMEN PRESTACIONES VALORADAS HOSPITAL LINARES 2013</t>
  </si>
  <si>
    <t>1301010 - 3001002</t>
  </si>
  <si>
    <t>2003010  - 203014</t>
  </si>
  <si>
    <t>PROG.</t>
  </si>
  <si>
    <t>LINARES</t>
  </si>
  <si>
    <t>0305182</t>
  </si>
  <si>
    <t>0101113-10-02-04-0305007-0305201</t>
  </si>
  <si>
    <t>3902012-13-14-0305200</t>
  </si>
  <si>
    <t>0101113-10-02-04-0305100</t>
  </si>
  <si>
    <t>0305210</t>
  </si>
  <si>
    <t>0305220</t>
  </si>
  <si>
    <t>0101110-13-02-04</t>
  </si>
  <si>
    <t>0203001-3102-3016-3902007</t>
  </si>
  <si>
    <t>2702002-03-07-08-2702102</t>
  </si>
  <si>
    <t>0101108-11</t>
  </si>
  <si>
    <t>0101113-10-02-04-1707002</t>
  </si>
  <si>
    <t>3902001-02-03-04-05-06</t>
  </si>
  <si>
    <t>0101110-13-02-04-1101004</t>
  </si>
  <si>
    <t>2201102-2201202</t>
  </si>
  <si>
    <t>0101101-0903003-2010-3005</t>
  </si>
  <si>
    <t>0903002-04</t>
  </si>
  <si>
    <t>0101102-04-08-09-10-11-12-13-0305020-0102006-07</t>
  </si>
  <si>
    <t>0101102-04-10-11-13-0401031</t>
  </si>
  <si>
    <t>0404013-5008</t>
  </si>
  <si>
    <t>1202002-03-25-31-34-35-37-38-39-40-44-45-46-48-53-55-56-60-61-62-63-65-68-69-71-72-74-75</t>
  </si>
  <si>
    <t>0101102-04-10-13</t>
  </si>
  <si>
    <t>0101102-04-10-11-13-0403001-0101043</t>
  </si>
  <si>
    <t>203001-2-5-1101101-1103003-3050-3014</t>
  </si>
  <si>
    <t>0204005</t>
  </si>
  <si>
    <t>0204006</t>
  </si>
  <si>
    <t>2701003-05-09-13-2702002-2007-2008</t>
  </si>
  <si>
    <t>2701005-1012</t>
  </si>
  <si>
    <t>2701012-1114</t>
  </si>
  <si>
    <t>2701010-1012-1015</t>
  </si>
  <si>
    <t>2701005-1012-1016</t>
  </si>
  <si>
    <t>0101110-13-0301045</t>
  </si>
  <si>
    <t>0301003-0404003-0401070</t>
  </si>
  <si>
    <t>0101110-13-0702006</t>
  </si>
  <si>
    <t>0101110-13-0301045-0702006</t>
  </si>
  <si>
    <t>0101110-11-12-13-0301045</t>
  </si>
  <si>
    <t>0101110-13-0301045-0304001</t>
  </si>
  <si>
    <t>0101102-04-08-09-10-11-12-13-0102006</t>
  </si>
  <si>
    <t>0101102-04-10-13-0403001-0405001-1103042-1103018-0801008</t>
  </si>
  <si>
    <t>0303007-0401049-0405002-1701045-0302075</t>
  </si>
  <si>
    <t>0307008-02-0308012-0405001-0302075</t>
  </si>
  <si>
    <t>1103024-25-26</t>
  </si>
  <si>
    <t>0504000-0505000-0507001</t>
  </si>
  <si>
    <t>0101102-04-10-13-0403001-0405001</t>
  </si>
  <si>
    <t>0101113-1101113'0403001</t>
  </si>
  <si>
    <t>0101102-04-10-13-1101113-0403001</t>
  </si>
  <si>
    <t>0101102-04-08-09-10-11-12-13-0102006-2101001</t>
  </si>
  <si>
    <t>1703014-0101110-0404019-0405001-1101113-0203001-3002-3005-3016-0203102-3103</t>
  </si>
  <si>
    <t>1902055-56</t>
  </si>
  <si>
    <t>0101112-09</t>
  </si>
  <si>
    <t>0301025-1106</t>
  </si>
  <si>
    <t>0101113-10</t>
  </si>
  <si>
    <t>1202057-60-61-62</t>
  </si>
  <si>
    <t>0101101-02-04-08-09-10-11-12-13-1201016</t>
  </si>
  <si>
    <t>1202060-61-62</t>
  </si>
  <si>
    <t>1202038-3001001</t>
  </si>
  <si>
    <t>010111--1110</t>
  </si>
  <si>
    <t>3001101-3001001</t>
  </si>
  <si>
    <t>0501103-0403016</t>
  </si>
  <si>
    <t>1902057-55-1703038</t>
  </si>
  <si>
    <t>0101110-13-02-04-08-09-11-12</t>
  </si>
  <si>
    <t>1801037-1801001-0801007</t>
  </si>
  <si>
    <t>6004002-1802017-2022-2023-2018-2021-2004</t>
  </si>
  <si>
    <t>1801001-0404003-0101110-1113-1102-1104-1108-1109-1111-1112</t>
  </si>
  <si>
    <t>1802081-2028-2029</t>
  </si>
  <si>
    <t>3002001-02-03-04-33</t>
  </si>
  <si>
    <t>1902069-1703040</t>
  </si>
  <si>
    <t>3002009-10-11-12-13-14-15-16-17-20-21-22-24-25-26-27-28-29-30-31-32-33-2107-2126</t>
  </si>
  <si>
    <t>0502001-02-03-04</t>
  </si>
  <si>
    <t>Intervención Quirúrgica Integral Escoliosis Idiopática</t>
  </si>
  <si>
    <t>2104213-113</t>
  </si>
  <si>
    <t>Intervención Quirúrgica Integral Escoliosis Neuromuscular</t>
  </si>
  <si>
    <t>Intervención Quirúrgica Integral Escoliosis Mielomeningocele</t>
  </si>
  <si>
    <t>Evaluación post Quirúrgica Escoliosis</t>
  </si>
  <si>
    <t>Intervención Quir. Integral Escoliosis</t>
  </si>
  <si>
    <t>202002-03</t>
  </si>
  <si>
    <t>2001016-3012-3010</t>
  </si>
  <si>
    <t>2003010-14-15-16</t>
  </si>
  <si>
    <t>1701141-42</t>
  </si>
  <si>
    <t>1703047-49-50-54-55</t>
  </si>
  <si>
    <t>0101113 0303047-48</t>
  </si>
  <si>
    <t>0302023-9010</t>
  </si>
  <si>
    <t>0302123-9110</t>
  </si>
  <si>
    <t>1704009-10</t>
  </si>
  <si>
    <t>Día Cama Rehabilitación Integral en Paciente Crónico de Mediana Complejidad</t>
  </si>
  <si>
    <t>Día Cama Rehabilitación integral en Paciente Crónico de Alta Complejidad</t>
  </si>
  <si>
    <t>Día Cama Hospitalización Integral Domiciliaria Básica Paciente Agudo</t>
  </si>
  <si>
    <t>Día Cama Hospitalización Integral Domiciliaria Intermedia Paciente Agudo</t>
  </si>
  <si>
    <t>Día Cama Hospitalización Integral Domiciliaria Compleja Paciente Agudo</t>
  </si>
  <si>
    <t>Tratamiento Quirúrgico Craneoplastía</t>
  </si>
  <si>
    <t>Tratamiento quirúrgico síndrome transfusión feto fetal</t>
  </si>
  <si>
    <t>1802067-68</t>
  </si>
  <si>
    <t>1802073-54</t>
  </si>
  <si>
    <t>0203003</t>
  </si>
  <si>
    <t>0203004</t>
  </si>
  <si>
    <t>0203005</t>
  </si>
  <si>
    <t>0203006</t>
  </si>
  <si>
    <t>0203007</t>
  </si>
  <si>
    <t>0203105</t>
  </si>
  <si>
    <t>Screening</t>
  </si>
  <si>
    <t>Primera Orientación</t>
  </si>
  <si>
    <t>Tratamiento Trauma Dento Alveolar</t>
  </si>
  <si>
    <t>Tratamiento Trauma oftalmológico leve- moderado</t>
  </si>
  <si>
    <t>Tratamiento Problema Gineco-obstetra</t>
  </si>
  <si>
    <t>Tratamientos traumas varios (luxación- esguince-fractura sin IQ</t>
  </si>
  <si>
    <t>Tratamiento fractura con IQ</t>
  </si>
  <si>
    <t>0102001-3003</t>
  </si>
  <si>
    <t>Evaluación Geriátrica Integral (CEA)</t>
  </si>
  <si>
    <t>PLAN DE TRATAMIENTO INTEGRAL AMBULATORIO AL PACIENTE GERIÁTRICO</t>
  </si>
  <si>
    <t>Hospital Diurno Geriatría</t>
  </si>
  <si>
    <t>Atención Integral Trastornos Cognitivos</t>
  </si>
  <si>
    <t>Hospitalización Paciente Geriátrico Agudo: Atención Integral.</t>
  </si>
  <si>
    <t>Atención Cerrada Integral de Paciente Geriátrico Frágil con Cuidados Multidisciplinarios</t>
  </si>
  <si>
    <t>Tratamiento y Rehabilitación de Daño Orgánico Cerebral Secundario Año 1</t>
  </si>
  <si>
    <t>Tratamiento y Rehabilitación de Daño Orgánico Cerebral Secundario Año 2</t>
  </si>
  <si>
    <t>Tratamiento y Rehabilitación de Enfermedades Neuromusculares Crónicas</t>
  </si>
  <si>
    <t>Tratamiento y Rehabilitación de Enfermedades Neurológicas Crónicas</t>
  </si>
  <si>
    <t>Tratamiento y Rehabilitación de Enfermedades Neuromusculares Agudas</t>
  </si>
  <si>
    <t xml:space="preserve">Tratamiento y Rehabilitación de la Secuela de Guillain Barre </t>
  </si>
  <si>
    <t>Tratamiento Y Rehabilitación de Mielomeningocele</t>
  </si>
  <si>
    <t>Tratamiento y Rehabilitación de Parálisis Cerebral</t>
  </si>
  <si>
    <t>Tratamiento y Rehabilitación Neuromotora en Prematuro de Alto Riesgo</t>
  </si>
  <si>
    <t>Plan Amb. Básico – OH y Drogas, Trat. Mes</t>
  </si>
  <si>
    <t>Plan Amb. Intensivo – OH y Drogas, Trat. Mes</t>
  </si>
  <si>
    <t>Plan Amb. Intensivo - OH y Drogas en Infanto Adolescentes  (Trat. Mensual)</t>
  </si>
  <si>
    <t>Plan Amb. Comunitario Infanto Adolescentes – OH y Drogas (Trat. Mensual)</t>
  </si>
  <si>
    <t>Plan Residencial  – OH y Drogas, Pobl. General (Trat. Mensual)</t>
  </si>
  <si>
    <t>Plan Residencial - OH y Drogas en Infanto Adolescentes (Trat. Mensual)</t>
  </si>
  <si>
    <t>Plan Desintoxicación en OH y Drogas, Trat. Completo, Población General  (15 días)</t>
  </si>
  <si>
    <t>Plan Desintoxicación OH y Drogas en Infanto Adolescentes (Corta Estadía)</t>
  </si>
  <si>
    <t>Día Cama Hosp. Integral Psiquiatría Crónicos</t>
  </si>
  <si>
    <t>Día Hogar Protegido</t>
  </si>
  <si>
    <t>Día Cama Hosp. Integral Psiquiatría Corta Estadía Adultos</t>
  </si>
  <si>
    <t xml:space="preserve">Día Cama Hosp. Integral Psiquiatría Corta Estadía Menores </t>
  </si>
  <si>
    <t>Día Cama Hosp. Integral Psiquiatría Mediana Estadía Adultos</t>
  </si>
  <si>
    <t>Día Cama Hosp. Integral Psiquiatría Mediana Estadía Menores</t>
  </si>
  <si>
    <t>Día Cama Hosp. Integral Neurológicos Postrados</t>
  </si>
  <si>
    <t>Día Cama Integral Psiquiátrico Diurno</t>
  </si>
  <si>
    <t>Día Residencia Protegida</t>
  </si>
  <si>
    <t>Día Programa Rehabilitación Tipo I</t>
  </si>
  <si>
    <t>Día Programa Rehabilitación Tipo II</t>
  </si>
  <si>
    <t>0203213</t>
  </si>
  <si>
    <t>0203010</t>
  </si>
  <si>
    <t>1703030-26</t>
  </si>
  <si>
    <t>1902060-61-66</t>
  </si>
  <si>
    <t>1302028-29</t>
  </si>
  <si>
    <t>Hidatidosis</t>
  </si>
  <si>
    <t>1704011-26-27-37-1802041-42</t>
  </si>
  <si>
    <t>Sinoviortesis en paciente hemofílico</t>
  </si>
  <si>
    <t>Prótesis de Rodilla Hemofílicos</t>
  </si>
  <si>
    <t>Prótesis De Cadera Hemofílicos</t>
  </si>
  <si>
    <t>Prótesis de Hombro Hemofílicos</t>
  </si>
  <si>
    <t>Otras Cirugías Periarticulares Hemofílicos</t>
  </si>
  <si>
    <t>2104006-4144</t>
  </si>
  <si>
    <t>0601129</t>
  </si>
  <si>
    <t>0601130</t>
  </si>
  <si>
    <t>0601131</t>
  </si>
  <si>
    <t>1202004-05-06-07-08-09</t>
  </si>
  <si>
    <t>1202045-68-69</t>
  </si>
  <si>
    <t>2003004-05</t>
  </si>
  <si>
    <t>2003023-24</t>
  </si>
  <si>
    <t>1802001-03-2101-2074</t>
  </si>
  <si>
    <t>1802028-29-81</t>
  </si>
  <si>
    <t>Confirmación Infertilidad en el Hombre</t>
  </si>
  <si>
    <t>Confirmación Infertilidad en la Mujer</t>
  </si>
  <si>
    <t>Tratamiento fertilización baja complejidad</t>
  </si>
  <si>
    <t>0308029</t>
  </si>
  <si>
    <t>0404007</t>
  </si>
  <si>
    <t>Clasificación  y Seguimiento Enfermedad de Gaucher</t>
  </si>
  <si>
    <t>Intervención Quirúrgica Integral Máxilo Facial en menores de 15 años (incluye diagnóstico y controles post quirúrgico)</t>
  </si>
  <si>
    <t>Reconstrucción de Extremidades en menores de 15 años (incluye diagnóstico y controles post quirúrgico)</t>
  </si>
  <si>
    <t>Tratamiento Quirúrgico Vejiga Neurogénica</t>
  </si>
  <si>
    <t>Tratamiento Quirúrgico Extrofia Vesical (Primer tiempo)</t>
  </si>
  <si>
    <t>Tratamiento Quirúrgico Epispadia/Hipospadia Proximal</t>
  </si>
  <si>
    <t>Obstrucción Intestinal en Recién Nacidos</t>
  </si>
  <si>
    <t>Defectos de Pared Abdominal en Recién Nacidos</t>
  </si>
  <si>
    <t>Malformaciones Anorectales y Urológicas en Recién Nacidos</t>
  </si>
  <si>
    <t>Atresia Esofágica en Recién Nacidos</t>
  </si>
  <si>
    <t>Enterocolitis Necrotizante en Recién Nacidos (Hasta 3 Meses)</t>
  </si>
  <si>
    <t>Malformaciones Pared Torácica (Niños Hasta 15 Años)(Incl. Pectum Excavatum; Carinatum, Otros)</t>
  </si>
  <si>
    <t>Trastornos Severos del Neuropsicodesarrollo</t>
  </si>
  <si>
    <t>Accidente Cerebrovascular</t>
  </si>
  <si>
    <t>Sueño y Apnea</t>
  </si>
  <si>
    <t>Ecefalopatías Tóxicas, Infecciosas e Inflamatorias de Evolución Inhabitual</t>
  </si>
  <si>
    <t>Enfermedades Neuromusculares</t>
  </si>
  <si>
    <t>Epilepsia de Difícil Manejo del Niño y del Adolescente</t>
  </si>
  <si>
    <t>Enfermedades Neuro Degenerativas y Neuro Metabólicas</t>
  </si>
  <si>
    <t>Confirmación Diagnóstica de Enfermedades Neuromusculares</t>
  </si>
  <si>
    <t>Implante Coclear</t>
  </si>
  <si>
    <t>Cáncer pulmonar (tratamiento integral, quimioterapia, y radioterapia)</t>
  </si>
  <si>
    <t>Tumores y obstrucción de la vía aérea</t>
  </si>
  <si>
    <t>Radioterapia con acelerador lineal de electrones</t>
  </si>
  <si>
    <t>Roentgenterapia</t>
  </si>
  <si>
    <t>Radioterapia con acelerador lineal de alta intensidad</t>
  </si>
  <si>
    <t>Radiocirugía</t>
  </si>
  <si>
    <t>Radioterapia Corporal Total</t>
  </si>
  <si>
    <t>Radioterapia con Intensidad Modulada</t>
  </si>
  <si>
    <t>Intervención Quirúrgica Cáncer de Ovario</t>
  </si>
  <si>
    <t>Intervención Quirúrgica Sarcoma de Ewing adulto</t>
  </si>
  <si>
    <t>Intervención Quirúrgica Osteosarcoma adulto</t>
  </si>
  <si>
    <t>Intervención Quirúrgica Osteosarcoma infantil</t>
  </si>
  <si>
    <t>Reconstrucción Compleja Microquirúrgica en Patología de Cabeza y Cuello</t>
  </si>
  <si>
    <t>1402046-1502017-1703043</t>
  </si>
  <si>
    <t>TRASPLANTE PULMON (incluye trasplante, estudio de histocompatibilidad, tratamiento complicaciones, droga inmunosupresora por un año y exámenes de seguimiento por un año)</t>
  </si>
  <si>
    <t>Hospitalización Pretrasplante Hepático Paciente Agudo</t>
  </si>
  <si>
    <t>Hospitalización Pretrasplante hepático Paciente crónico descompensado</t>
  </si>
  <si>
    <t>Pretrasplante Soporte Hepático Extracorpóreo por Sesión</t>
  </si>
  <si>
    <t>TRASPLANTE HEPATICO (incluye trasplante, estudio de histocompatibilidad, droga inmunosupresora por un año y exámenes de seguimiento por un año)</t>
  </si>
  <si>
    <t>Complicaciones Post Trasplante Hepático Rechazo Agudo</t>
  </si>
  <si>
    <t>Complicaciones Post Trasplante Hepático de la Vía Biliar</t>
  </si>
  <si>
    <t>Complicaciones Post Trasplante Hepático Trombosis  o estenosis  arterial o venosa</t>
  </si>
  <si>
    <t>TRASPLANTE CARDIACO</t>
  </si>
  <si>
    <t>TRASPLANTE CARDIACO (incluye trasplante, atenciones preoperatorias inmediatas, estudio de histocompatibilidad, drogas inmunosupresoras  del primer  año)</t>
  </si>
  <si>
    <t>Controles post trasplante Cardiaco (incluye biopsia miocárdica)</t>
  </si>
  <si>
    <t>TRASPLANTE DE CORNEA</t>
  </si>
  <si>
    <t>TRASPLANTE DE CORNEA (incluye procuramiento y seguimiento por un año)</t>
  </si>
  <si>
    <t>PROCURAMIENTO</t>
  </si>
  <si>
    <t>Mantención donante cadáver (pulmón, corazón o hígado) (muerte cerebral)</t>
  </si>
  <si>
    <t>Extracción de órgano por equipo de trasplante hepático</t>
  </si>
  <si>
    <t>Extracción de órgano por equipo de trasplante corazón</t>
  </si>
  <si>
    <t>Extracción de órgano por equipo de trasplante de pulmón</t>
  </si>
  <si>
    <t>DROGA INMUNOSUPRESORA</t>
  </si>
  <si>
    <t>Protocolo Mensual</t>
  </si>
  <si>
    <t>ESTUDIO  DONANTES</t>
  </si>
  <si>
    <t>Estudio pacientes en mantención base</t>
  </si>
  <si>
    <t>Estudios nuevos receptores (cadáver)</t>
  </si>
  <si>
    <t>Estudio receptor donante vivo</t>
  </si>
  <si>
    <t>Estudio donante cadáver – selección receptor</t>
  </si>
  <si>
    <t>Estudio Receptores Corazón-pulmón</t>
  </si>
  <si>
    <t>Estudio Pacientes trasplante medula ósea</t>
  </si>
  <si>
    <t>Seguimiento post trasplante y rechazos agudos</t>
  </si>
  <si>
    <t>TRASPLANTE DE MEDULA ADULTO</t>
  </si>
  <si>
    <t>Trasplante de Médula Autólogo Adulto</t>
  </si>
  <si>
    <t>Trasplante de Médula Alógeno Adulto (incluye seguimiento primer año)</t>
  </si>
  <si>
    <t>Trasplante de Médula Alógeno Adulto, seguimiento segundo año</t>
  </si>
  <si>
    <t>TRASPLANTE DE MEDULA INFANTIL</t>
  </si>
  <si>
    <t>Trasplante de médula aploidéntico infantil</t>
  </si>
  <si>
    <t>Trasplante de médula de cordón infantil</t>
  </si>
  <si>
    <t>Tratamiento Integral Anemia Aplásica Severa</t>
  </si>
  <si>
    <t>Seguimiento año Anemia Aplásica Severa</t>
  </si>
  <si>
    <t>QUIMIOTERAPIA</t>
  </si>
  <si>
    <t>Enfermedad Trofoblástica Gestacional</t>
  </si>
  <si>
    <t>Quimioterapia Cáncer de Ovario  Germinales</t>
  </si>
  <si>
    <t>Quimioterapia Cáncer de Recto</t>
  </si>
  <si>
    <t>Quimioterapia Cáncer de Colon</t>
  </si>
  <si>
    <t>Quimioterapia Cáncer Anal</t>
  </si>
  <si>
    <t>Quimioterapia Cáncer de Ovario Epitelial</t>
  </si>
  <si>
    <t>Quimioterapia en Enfermedad Recurrente Ovario Epitelial, enfermedad sensible a Platino</t>
  </si>
  <si>
    <t>Quimioterapia en Enfermedad Recurrente Ovario Epitelial, enfermedad resistente a Platino</t>
  </si>
  <si>
    <t xml:space="preserve">Quimioterapia VAD Mieloma Múltiple </t>
  </si>
  <si>
    <t>Quimioterapia Mieloma refractario</t>
  </si>
  <si>
    <t>Quimioterapia Osteosarcoma</t>
  </si>
  <si>
    <t>Quimioterapia Sarcoma de Ewing</t>
  </si>
  <si>
    <t>0205001</t>
  </si>
  <si>
    <t>Tratamiento Cirugía Coronaria</t>
  </si>
  <si>
    <t>Tratamiento Quirúrgico Recambio Univalvular</t>
  </si>
  <si>
    <t>Tratamiento Quirúrgico Recambio dos o más Válvulas</t>
  </si>
  <si>
    <t>Tratamiento Quirúrgico Grandes Vasos Con CEC</t>
  </si>
  <si>
    <t>Evaluación Diagnóstica Cardiopatías Congénitas en Adulto (incluye angioresonancia cardiaca)</t>
  </si>
  <si>
    <t>Tratamiento Quirúrgico No Complicado Cardiopatía Congénita en Adulto</t>
  </si>
  <si>
    <t>Tratamiento Quirúrgico Complicado Cardiopatía Congénita en Adulto</t>
  </si>
  <si>
    <t>Cinecoronariografia De Urgencia</t>
  </si>
  <si>
    <t>Angioplastía electiva o de urgencia</t>
  </si>
  <si>
    <t>Cierre Percutáneo del Ductos Arterioso Persistente mayor de 15 años</t>
  </si>
  <si>
    <t>Cierre Percutáneo de Defectos Intracardiacos con Dispositivo mayor de 15 años</t>
  </si>
  <si>
    <t>Tratamiento Percutáneo de la Coartación Aortica</t>
  </si>
  <si>
    <t>Angioplastía con Stent en Ramas Pulmonares</t>
  </si>
  <si>
    <t xml:space="preserve">Estudio Electrofisiológico y Ablación de Arritmias con Mapeo Electroanatómico </t>
  </si>
  <si>
    <t>Marcapaso VVI con Resincronisación cardiaca</t>
  </si>
  <si>
    <t>Marcapaso DDD con Resincronisación cardiaca</t>
  </si>
  <si>
    <t>Desfibrilador VVI</t>
  </si>
  <si>
    <t>Desfibrilador DDD</t>
  </si>
  <si>
    <t>Desfibrilador VVI con Resincronisación cardiaca</t>
  </si>
  <si>
    <t>Desfibrilador DDD con Resincronisación cardiaca</t>
  </si>
  <si>
    <t>Extracción Endovascular de Electrodos de Dispositivos Implantados (Marcapasos, Desfibriladores o Resincronizadores)</t>
  </si>
  <si>
    <t>Cirugía Cardiaca con CEC: Comunicación Interauricular OS, Reparación Fístula Coronaria, Cierre Orejuela Auricular, Retiro Electrodo Marcapaso, Resección  de Membrana Subaortica</t>
  </si>
  <si>
    <t>Endoprótesis Aorto Abdominal y Aorto Toráxica</t>
  </si>
  <si>
    <t>Diagnóstico enfermedad arterial oclusiva de extremidades</t>
  </si>
  <si>
    <t>Tratamiento quirúrgico enfermedad arterial oclusiva de extremidades</t>
  </si>
  <si>
    <t>Tratamiento endovascular enfermedad arterial oclusiva de extremidades</t>
  </si>
  <si>
    <t>Diagnóstico estenosis  carotidea cervical</t>
  </si>
  <si>
    <t>Endarterectomía estenosis  carotidea cervical</t>
  </si>
  <si>
    <t>Stent carotideo estenosis  carotidea cervical</t>
  </si>
  <si>
    <t>Tratamiento quirúrgico del aneurisma no roto</t>
  </si>
  <si>
    <t>Tratamiento quirúrgico de aneurisma no roto de alta complejidad</t>
  </si>
  <si>
    <t>Tumores y/o quistes intracraneanos</t>
  </si>
  <si>
    <t>Tumores y/o quistes intracraneanos Alta Complejidad</t>
  </si>
  <si>
    <t>Tratamiento endovascular de aneurisma no roto (&lt; de 6 coils)</t>
  </si>
  <si>
    <t>Tratamiento endovascular de aneurisma no roto de alta complejidad (6 o mas coils, dos o mas aneurismas, utilización de stent + coils (uno o mas), embolización con coils asistida con balón)</t>
  </si>
  <si>
    <t>Embolizaciones de malformaciones vasculares y otras terapias endovasculares cerebrales (exceptúa trat. endovascular del anuerisma)</t>
  </si>
  <si>
    <t>Hernia del núcleo pulposo (cervical, dorsal)</t>
  </si>
  <si>
    <t xml:space="preserve">Angiografía cerebral </t>
  </si>
  <si>
    <t xml:space="preserve">Tratamiento Quirúrgico Epilepsia Refractaria </t>
  </si>
  <si>
    <t>Implantación Estimulador Vagal Epilepsia Refractaria menores de 15 años</t>
  </si>
  <si>
    <t>Implante de Columna</t>
  </si>
  <si>
    <t>Tratamiento quirúrgico de la hidrocefalia pediátrica</t>
  </si>
  <si>
    <t>Neurocirugía de Parkinson</t>
  </si>
  <si>
    <t>Válvula Derivativa Liquido Cefalorraquídeo</t>
  </si>
  <si>
    <t>Trombolisis de urgencia infarto cerebral</t>
  </si>
  <si>
    <t>Cirugía bariátrica</t>
  </si>
  <si>
    <t>Controles de seguimiento (incluye 4 controles)</t>
  </si>
  <si>
    <t>Colangiopancreatografia Retrógrada Endoscópica</t>
  </si>
  <si>
    <t>Dilatación Esofágica</t>
  </si>
  <si>
    <t>Polipectomía Gástrica</t>
  </si>
  <si>
    <t>Extracción Cuerpo Extraño</t>
  </si>
  <si>
    <t>Esclerosis de Várices Esofágicos con o sin Ligadura o Lesiones Digestivas Altas</t>
  </si>
  <si>
    <t>Inserción de Prótesis Esofágicas</t>
  </si>
  <si>
    <t>Musectomía</t>
  </si>
  <si>
    <t>Dilatación Neumática de la Acalasia por Balón</t>
  </si>
  <si>
    <t>Esfinterotomía con o sin Extracción de Cálculos</t>
  </si>
  <si>
    <t>Colocación de Prótesis Biliar Plásticas</t>
  </si>
  <si>
    <t>Polipectomía Rectal o Colónica</t>
  </si>
  <si>
    <t>Pancreatoduodenectomía</t>
  </si>
  <si>
    <t>Tratamiento Farmacológico Colitis Ulcerosa</t>
  </si>
  <si>
    <t>Tratamiento Farmacológico Enfermedad de Crohn</t>
  </si>
  <si>
    <t>Plasmaféresis Patología Renal</t>
  </si>
  <si>
    <t>1701043-1131</t>
  </si>
  <si>
    <t>1703010-12-17</t>
  </si>
  <si>
    <t>1103018-1103132-1103033-1103034</t>
  </si>
  <si>
    <t>0102001</t>
  </si>
  <si>
    <t>0702114</t>
  </si>
  <si>
    <t>0405000</t>
  </si>
  <si>
    <t xml:space="preserve">REPROGRAMACION SSMAULE 2013 </t>
  </si>
  <si>
    <t>TOTAL PRODUCCION HOSPITAL LINARES 2013</t>
  </si>
  <si>
    <t xml:space="preserve">PROGRAMA  HOSPITAL DE LINARES </t>
  </si>
  <si>
    <t xml:space="preserve">PORCENTAJE  CUMPLIMIENTO DE PRODUCCION </t>
  </si>
  <si>
    <t xml:space="preserve">ESTADISTICA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</si>
</sst>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0\ _P_t_s_-;\-* #,##0.00\ _P_t_s_-;_-* &quot;-&quot;??\ _P_t_s_-;_-@_-"/>
    <numFmt numFmtId="165" formatCode="_-* #,##0_-;\-* #,##0_-;_-* &quot;-&quot;??_-;_-@_-"/>
    <numFmt numFmtId="166" formatCode="#,##0_ ;[Red]\-#,##0\ "/>
    <numFmt numFmtId="167" formatCode="_-* #,##0.00\ _€_-;\-* #,##0.00\ _€_-;_-* &quot;-&quot;??\ _€_-;_-@_-"/>
    <numFmt numFmtId="168" formatCode="_-* #,##0.00_-;\-* #,##0.00_-;_-* \-??_-;_-@_-"/>
    <numFmt numFmtId="169" formatCode="0_ ;\-0\ "/>
    <numFmt numFmtId="170" formatCode="0.000"/>
    <numFmt numFmtId="171" formatCode="0.0"/>
  </numFmts>
  <fonts count="35" x14ac:knownFonts="1">
    <font>
      <sz val="10"/>
      <name val="Arial"/>
    </font>
    <font>
      <sz val="10"/>
      <name val="Arial"/>
      <family val="2"/>
    </font>
    <font>
      <b/>
      <sz val="2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i/>
      <sz val="10"/>
      <name val="Century Gothic"/>
      <family val="2"/>
    </font>
    <font>
      <sz val="14"/>
      <name val="Century Gothic"/>
      <family val="2"/>
    </font>
    <font>
      <b/>
      <sz val="10"/>
      <color indexed="10"/>
      <name val="Century Gothic"/>
      <family val="2"/>
    </font>
    <font>
      <b/>
      <sz val="15"/>
      <name val="Century Gothic"/>
      <family val="2"/>
    </font>
    <font>
      <b/>
      <sz val="15"/>
      <color indexed="12"/>
      <name val="Century Gothic"/>
      <family val="2"/>
    </font>
    <font>
      <sz val="10"/>
      <color indexed="12"/>
      <name val="Century Gothic"/>
      <family val="2"/>
    </font>
    <font>
      <b/>
      <sz val="10"/>
      <color indexed="12"/>
      <name val="Century Gothic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color theme="3" tint="-0.499984740745262"/>
      <name val="Century Gothic"/>
      <family val="2"/>
    </font>
    <font>
      <b/>
      <sz val="12"/>
      <color theme="3" tint="-0.499984740745262"/>
      <name val="Century Gothic"/>
      <family val="2"/>
    </font>
    <font>
      <b/>
      <sz val="14"/>
      <color theme="3" tint="-0.499984740745262"/>
      <name val="Century Gothic"/>
      <family val="2"/>
    </font>
    <font>
      <b/>
      <i/>
      <sz val="10"/>
      <color theme="3" tint="-0.499984740745262"/>
      <name val="Century Gothic"/>
      <family val="2"/>
    </font>
    <font>
      <b/>
      <sz val="11"/>
      <color theme="3" tint="-0.499984740745262"/>
      <name val="Century Gothic"/>
      <family val="2"/>
    </font>
    <font>
      <b/>
      <sz val="15"/>
      <color theme="3" tint="-0.499984740745262"/>
      <name val="Century Gothic"/>
      <family val="2"/>
    </font>
    <font>
      <sz val="10"/>
      <color indexed="10"/>
      <name val="Arial"/>
      <family val="2"/>
    </font>
    <font>
      <sz val="9"/>
      <name val="Century Gothic"/>
      <family val="2"/>
    </font>
    <font>
      <sz val="10"/>
      <color theme="3" tint="-0.499984740745262"/>
      <name val="Century Gothic"/>
      <family val="2"/>
    </font>
    <font>
      <sz val="11"/>
      <name val="Arial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8" fontId="1" fillId="0" borderId="0" applyFill="0" applyBorder="0" applyAlignment="0" applyProtection="0"/>
    <xf numFmtId="0" fontId="29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5" fillId="2" borderId="2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vertical="center" wrapText="1"/>
    </xf>
    <xf numFmtId="165" fontId="4" fillId="0" borderId="3" xfId="1" applyNumberFormat="1" applyFont="1" applyFill="1" applyBorder="1" applyAlignment="1">
      <alignment vertical="center"/>
    </xf>
    <xf numFmtId="165" fontId="4" fillId="3" borderId="2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vertical="center" wrapText="1"/>
    </xf>
    <xf numFmtId="165" fontId="3" fillId="0" borderId="4" xfId="1" applyNumberFormat="1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vertical="center" wrapText="1"/>
    </xf>
    <xf numFmtId="165" fontId="3" fillId="0" borderId="5" xfId="1" applyNumberFormat="1" applyFont="1" applyFill="1" applyBorder="1" applyAlignment="1">
      <alignment vertical="center" wrapText="1"/>
    </xf>
    <xf numFmtId="165" fontId="4" fillId="0" borderId="6" xfId="1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65" fontId="4" fillId="2" borderId="2" xfId="1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vertical="center"/>
    </xf>
    <xf numFmtId="165" fontId="10" fillId="0" borderId="4" xfId="1" applyNumberFormat="1" applyFont="1" applyFill="1" applyBorder="1" applyAlignment="1">
      <alignment vertical="center"/>
    </xf>
    <xf numFmtId="165" fontId="4" fillId="0" borderId="4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 applyProtection="1">
      <alignment vertical="center" wrapText="1"/>
    </xf>
    <xf numFmtId="165" fontId="9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165" fontId="4" fillId="0" borderId="4" xfId="1" applyNumberFormat="1" applyFont="1" applyFill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8" xfId="1" applyNumberFormat="1" applyFont="1" applyFill="1" applyBorder="1" applyAlignment="1">
      <alignment vertical="center" wrapText="1"/>
    </xf>
    <xf numFmtId="165" fontId="4" fillId="0" borderId="9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65" fontId="12" fillId="0" borderId="0" xfId="1" applyNumberFormat="1" applyFont="1" applyFill="1" applyBorder="1" applyAlignment="1" applyProtection="1">
      <alignment horizontal="center" vertical="center"/>
    </xf>
    <xf numFmtId="165" fontId="11" fillId="0" borderId="0" xfId="1" applyNumberFormat="1" applyFont="1" applyFill="1" applyBorder="1" applyAlignment="1" applyProtection="1">
      <alignment horizontal="center" vertical="center" wrapText="1"/>
    </xf>
    <xf numFmtId="166" fontId="6" fillId="0" borderId="0" xfId="0" applyNumberFormat="1" applyFont="1" applyFill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165" fontId="9" fillId="0" borderId="11" xfId="0" applyNumberFormat="1" applyFont="1" applyFill="1" applyBorder="1" applyAlignment="1">
      <alignment vertical="center"/>
    </xf>
    <xf numFmtId="166" fontId="8" fillId="0" borderId="11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165" fontId="9" fillId="0" borderId="13" xfId="0" applyNumberFormat="1" applyFont="1" applyFill="1" applyBorder="1" applyAlignment="1">
      <alignment vertical="center"/>
    </xf>
    <xf numFmtId="166" fontId="8" fillId="0" borderId="13" xfId="0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0" fontId="0" fillId="0" borderId="14" xfId="0" applyBorder="1"/>
    <xf numFmtId="0" fontId="0" fillId="4" borderId="14" xfId="0" applyFill="1" applyBorder="1"/>
    <xf numFmtId="165" fontId="4" fillId="0" borderId="15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165" fontId="6" fillId="5" borderId="16" xfId="1" applyNumberFormat="1" applyFont="1" applyFill="1" applyBorder="1" applyAlignment="1">
      <alignment horizontal="center" vertical="center" wrapText="1"/>
    </xf>
    <xf numFmtId="165" fontId="6" fillId="5" borderId="17" xfId="1" applyNumberFormat="1" applyFont="1" applyFill="1" applyBorder="1" applyAlignment="1">
      <alignment horizontal="center" vertical="center" wrapText="1"/>
    </xf>
    <xf numFmtId="165" fontId="6" fillId="5" borderId="18" xfId="1" applyNumberFormat="1" applyFont="1" applyFill="1" applyBorder="1" applyAlignment="1">
      <alignment horizontal="center" vertical="center" wrapText="1"/>
    </xf>
    <xf numFmtId="165" fontId="6" fillId="5" borderId="7" xfId="1" applyNumberFormat="1" applyFont="1" applyFill="1" applyBorder="1" applyAlignment="1">
      <alignment horizontal="center" vertical="center" wrapText="1"/>
    </xf>
    <xf numFmtId="165" fontId="6" fillId="5" borderId="9" xfId="1" applyNumberFormat="1" applyFont="1" applyFill="1" applyBorder="1" applyAlignment="1">
      <alignment horizontal="center" vertical="center" wrapText="1"/>
    </xf>
    <xf numFmtId="165" fontId="5" fillId="5" borderId="7" xfId="1" applyNumberFormat="1" applyFont="1" applyFill="1" applyBorder="1" applyAlignment="1" applyProtection="1">
      <alignment horizontal="center" vertical="center" wrapText="1"/>
    </xf>
    <xf numFmtId="165" fontId="5" fillId="5" borderId="7" xfId="1" applyNumberFormat="1" applyFont="1" applyFill="1" applyBorder="1" applyAlignment="1" applyProtection="1">
      <alignment horizontal="center" vertical="center"/>
    </xf>
    <xf numFmtId="165" fontId="5" fillId="5" borderId="9" xfId="1" applyNumberFormat="1" applyFont="1" applyFill="1" applyBorder="1" applyAlignment="1" applyProtection="1">
      <alignment horizontal="center" vertical="center"/>
    </xf>
    <xf numFmtId="0" fontId="0" fillId="5" borderId="14" xfId="0" applyFill="1" applyBorder="1"/>
    <xf numFmtId="1" fontId="3" fillId="0" borderId="0" xfId="0" applyNumberFormat="1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vertical="center" wrapText="1"/>
    </xf>
    <xf numFmtId="1" fontId="6" fillId="5" borderId="16" xfId="1" applyNumberFormat="1" applyFont="1" applyFill="1" applyBorder="1" applyAlignment="1">
      <alignment horizontal="center" vertical="center" wrapText="1"/>
    </xf>
    <xf numFmtId="1" fontId="6" fillId="5" borderId="17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4" fillId="0" borderId="2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5" fillId="5" borderId="7" xfId="1" applyNumberFormat="1" applyFont="1" applyFill="1" applyBorder="1" applyAlignment="1" applyProtection="1">
      <alignment horizontal="center" vertical="center" wrapText="1"/>
    </xf>
    <xf numFmtId="1" fontId="4" fillId="0" borderId="4" xfId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 applyProtection="1">
      <alignment horizontal="center" vertical="center" wrapText="1"/>
    </xf>
    <xf numFmtId="1" fontId="11" fillId="0" borderId="0" xfId="1" applyNumberFormat="1" applyFont="1" applyFill="1" applyBorder="1" applyAlignment="1" applyProtection="1">
      <alignment horizontal="center" vertical="center" wrapText="1"/>
    </xf>
    <xf numFmtId="165" fontId="18" fillId="0" borderId="4" xfId="1" applyNumberFormat="1" applyFont="1" applyFill="1" applyBorder="1" applyAlignment="1">
      <alignment vertical="center" wrapText="1"/>
    </xf>
    <xf numFmtId="165" fontId="19" fillId="0" borderId="3" xfId="1" applyNumberFormat="1" applyFont="1" applyFill="1" applyBorder="1" applyAlignment="1">
      <alignment vertical="center"/>
    </xf>
    <xf numFmtId="165" fontId="19" fillId="0" borderId="4" xfId="1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165" fontId="18" fillId="0" borderId="11" xfId="0" applyNumberFormat="1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65" fontId="21" fillId="5" borderId="7" xfId="1" applyNumberFormat="1" applyFont="1" applyFill="1" applyBorder="1" applyAlignment="1" applyProtection="1">
      <alignment horizontal="center" vertical="center" wrapText="1"/>
    </xf>
    <xf numFmtId="1" fontId="21" fillId="5" borderId="7" xfId="1" applyNumberFormat="1" applyFont="1" applyFill="1" applyBorder="1" applyAlignment="1" applyProtection="1">
      <alignment horizontal="center" vertical="center" wrapText="1"/>
    </xf>
    <xf numFmtId="165" fontId="21" fillId="5" borderId="7" xfId="1" applyNumberFormat="1" applyFont="1" applyFill="1" applyBorder="1" applyAlignment="1" applyProtection="1">
      <alignment horizontal="center" vertical="center"/>
    </xf>
    <xf numFmtId="165" fontId="21" fillId="5" borderId="9" xfId="1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165" fontId="6" fillId="5" borderId="7" xfId="1" applyNumberFormat="1" applyFont="1" applyFill="1" applyBorder="1" applyAlignment="1" applyProtection="1">
      <alignment horizontal="center" vertical="center" wrapText="1"/>
    </xf>
    <xf numFmtId="1" fontId="6" fillId="5" borderId="7" xfId="1" applyNumberFormat="1" applyFont="1" applyFill="1" applyBorder="1" applyAlignment="1" applyProtection="1">
      <alignment horizontal="center" vertical="center" wrapText="1"/>
    </xf>
    <xf numFmtId="165" fontId="6" fillId="5" borderId="7" xfId="1" applyNumberFormat="1" applyFont="1" applyFill="1" applyBorder="1" applyAlignment="1" applyProtection="1">
      <alignment horizontal="center" vertical="center"/>
    </xf>
    <xf numFmtId="165" fontId="6" fillId="5" borderId="9" xfId="1" applyNumberFormat="1" applyFont="1" applyFill="1" applyBorder="1" applyAlignment="1" applyProtection="1">
      <alignment horizontal="center" vertical="center"/>
    </xf>
    <xf numFmtId="165" fontId="21" fillId="4" borderId="7" xfId="1" applyNumberFormat="1" applyFont="1" applyFill="1" applyBorder="1" applyAlignment="1" applyProtection="1">
      <alignment horizontal="center" vertical="center" wrapText="1"/>
    </xf>
    <xf numFmtId="1" fontId="21" fillId="4" borderId="7" xfId="1" applyNumberFormat="1" applyFont="1" applyFill="1" applyBorder="1" applyAlignment="1" applyProtection="1">
      <alignment horizontal="center" vertical="center" wrapText="1"/>
    </xf>
    <xf numFmtId="165" fontId="21" fillId="4" borderId="7" xfId="1" applyNumberFormat="1" applyFont="1" applyFill="1" applyBorder="1" applyAlignment="1" applyProtection="1">
      <alignment horizontal="center" vertical="center"/>
    </xf>
    <xf numFmtId="165" fontId="21" fillId="4" borderId="9" xfId="1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165" fontId="24" fillId="5" borderId="16" xfId="1" applyNumberFormat="1" applyFont="1" applyFill="1" applyBorder="1" applyAlignment="1">
      <alignment horizontal="center" vertical="center" wrapText="1"/>
    </xf>
    <xf numFmtId="165" fontId="24" fillId="5" borderId="17" xfId="1" applyNumberFormat="1" applyFont="1" applyFill="1" applyBorder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center" vertical="center" wrapText="1"/>
    </xf>
    <xf numFmtId="165" fontId="25" fillId="2" borderId="2" xfId="1" applyNumberFormat="1" applyFont="1" applyFill="1" applyBorder="1" applyAlignment="1">
      <alignment horizontal="center" vertical="center" wrapText="1"/>
    </xf>
    <xf numFmtId="165" fontId="23" fillId="0" borderId="2" xfId="1" applyNumberFormat="1" applyFont="1" applyFill="1" applyBorder="1" applyAlignment="1">
      <alignment horizontal="center" vertical="center" wrapText="1"/>
    </xf>
    <xf numFmtId="165" fontId="23" fillId="3" borderId="2" xfId="1" applyNumberFormat="1" applyFont="1" applyFill="1" applyBorder="1" applyAlignment="1">
      <alignment horizontal="center" vertical="center" wrapText="1"/>
    </xf>
    <xf numFmtId="165" fontId="23" fillId="0" borderId="4" xfId="1" applyNumberFormat="1" applyFont="1" applyFill="1" applyBorder="1" applyAlignment="1">
      <alignment vertical="center" wrapText="1"/>
    </xf>
    <xf numFmtId="165" fontId="26" fillId="0" borderId="4" xfId="1" applyNumberFormat="1" applyFont="1" applyFill="1" applyBorder="1" applyAlignment="1">
      <alignment vertical="center" wrapText="1"/>
    </xf>
    <xf numFmtId="165" fontId="23" fillId="0" borderId="2" xfId="1" applyNumberFormat="1" applyFont="1" applyFill="1" applyBorder="1" applyAlignment="1">
      <alignment vertical="center" wrapText="1"/>
    </xf>
    <xf numFmtId="165" fontId="23" fillId="0" borderId="5" xfId="1" applyNumberFormat="1" applyFont="1" applyFill="1" applyBorder="1" applyAlignment="1">
      <alignment vertical="center" wrapText="1"/>
    </xf>
    <xf numFmtId="165" fontId="25" fillId="5" borderId="7" xfId="1" applyNumberFormat="1" applyFont="1" applyFill="1" applyBorder="1" applyAlignment="1" applyProtection="1">
      <alignment horizontal="center" vertical="center" wrapText="1"/>
    </xf>
    <xf numFmtId="165" fontId="23" fillId="0" borderId="4" xfId="1" applyNumberFormat="1" applyFont="1" applyFill="1" applyBorder="1" applyAlignment="1">
      <alignment horizontal="center" vertical="center" wrapText="1"/>
    </xf>
    <xf numFmtId="165" fontId="24" fillId="5" borderId="7" xfId="1" applyNumberFormat="1" applyFont="1" applyFill="1" applyBorder="1" applyAlignment="1" applyProtection="1">
      <alignment horizontal="center" vertical="center" wrapText="1"/>
    </xf>
    <xf numFmtId="165" fontId="27" fillId="5" borderId="7" xfId="1" applyNumberFormat="1" applyFont="1" applyFill="1" applyBorder="1" applyAlignment="1" applyProtection="1">
      <alignment horizontal="center" vertical="center" wrapText="1"/>
    </xf>
    <xf numFmtId="165" fontId="23" fillId="0" borderId="8" xfId="1" applyNumberFormat="1" applyFont="1" applyFill="1" applyBorder="1" applyAlignment="1">
      <alignment vertical="center" wrapText="1"/>
    </xf>
    <xf numFmtId="165" fontId="27" fillId="4" borderId="7" xfId="1" applyNumberFormat="1" applyFont="1" applyFill="1" applyBorder="1" applyAlignment="1" applyProtection="1">
      <alignment horizontal="center" vertical="center" wrapText="1"/>
    </xf>
    <xf numFmtId="165" fontId="28" fillId="0" borderId="0" xfId="1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vertical="center" wrapText="1"/>
    </xf>
    <xf numFmtId="165" fontId="4" fillId="0" borderId="4" xfId="5" applyNumberFormat="1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165" fontId="4" fillId="0" borderId="3" xfId="6" applyNumberFormat="1" applyFont="1" applyFill="1" applyBorder="1" applyAlignment="1">
      <alignment vertical="center"/>
    </xf>
    <xf numFmtId="165" fontId="4" fillId="0" borderId="3" xfId="6" applyNumberFormat="1" applyFont="1" applyFill="1" applyBorder="1" applyAlignment="1">
      <alignment vertical="center"/>
    </xf>
    <xf numFmtId="165" fontId="4" fillId="0" borderId="3" xfId="6" applyNumberFormat="1" applyFont="1" applyFill="1" applyBorder="1" applyAlignment="1">
      <alignment vertical="center"/>
    </xf>
    <xf numFmtId="165" fontId="4" fillId="0" borderId="3" xfId="6" applyNumberFormat="1" applyFont="1" applyFill="1" applyBorder="1" applyAlignment="1">
      <alignment vertical="center"/>
    </xf>
    <xf numFmtId="165" fontId="3" fillId="3" borderId="2" xfId="6" applyNumberFormat="1" applyFont="1" applyFill="1" applyBorder="1" applyAlignment="1">
      <alignment vertical="center" wrapText="1"/>
    </xf>
    <xf numFmtId="165" fontId="4" fillId="0" borderId="3" xfId="6" applyNumberFormat="1" applyFont="1" applyFill="1" applyBorder="1" applyAlignment="1">
      <alignment vertical="center"/>
    </xf>
    <xf numFmtId="165" fontId="3" fillId="3" borderId="2" xfId="6" applyNumberFormat="1" applyFont="1" applyFill="1" applyBorder="1" applyAlignment="1">
      <alignment vertical="center" wrapText="1"/>
    </xf>
    <xf numFmtId="165" fontId="4" fillId="0" borderId="4" xfId="6" applyNumberFormat="1" applyFont="1" applyFill="1" applyBorder="1" applyAlignment="1">
      <alignment vertical="center"/>
    </xf>
    <xf numFmtId="165" fontId="6" fillId="5" borderId="16" xfId="1" applyNumberFormat="1" applyFont="1" applyFill="1" applyBorder="1" applyAlignment="1">
      <alignment horizontal="center" vertical="center" wrapText="1"/>
    </xf>
    <xf numFmtId="165" fontId="6" fillId="5" borderId="17" xfId="1" applyNumberFormat="1" applyFont="1" applyFill="1" applyBorder="1" applyAlignment="1">
      <alignment horizontal="center" vertical="center" wrapText="1"/>
    </xf>
    <xf numFmtId="165" fontId="3" fillId="0" borderId="4" xfId="6" applyNumberFormat="1" applyFont="1" applyFill="1" applyBorder="1" applyAlignment="1">
      <alignment vertical="center" wrapText="1"/>
    </xf>
    <xf numFmtId="165" fontId="3" fillId="0" borderId="2" xfId="6" applyNumberFormat="1" applyFont="1" applyFill="1" applyBorder="1" applyAlignment="1">
      <alignment vertical="center" wrapText="1"/>
    </xf>
    <xf numFmtId="165" fontId="4" fillId="0" borderId="4" xfId="6" applyNumberFormat="1" applyFont="1" applyFill="1" applyBorder="1" applyAlignment="1">
      <alignment vertical="center" wrapText="1"/>
    </xf>
    <xf numFmtId="165" fontId="8" fillId="0" borderId="2" xfId="1" applyNumberFormat="1" applyFont="1" applyFill="1" applyBorder="1" applyAlignment="1">
      <alignment vertical="center" wrapText="1"/>
    </xf>
    <xf numFmtId="165" fontId="26" fillId="0" borderId="2" xfId="1" applyNumberFormat="1" applyFont="1" applyFill="1" applyBorder="1" applyAlignment="1">
      <alignment vertical="center" wrapText="1"/>
    </xf>
    <xf numFmtId="165" fontId="3" fillId="0" borderId="29" xfId="6" applyNumberFormat="1" applyFont="1" applyFill="1" applyBorder="1" applyAlignment="1">
      <alignment vertical="center" wrapText="1"/>
    </xf>
    <xf numFmtId="165" fontId="4" fillId="3" borderId="2" xfId="6" applyNumberFormat="1" applyFont="1" applyFill="1" applyBorder="1" applyAlignment="1">
      <alignment horizontal="center" vertical="center" wrapText="1"/>
    </xf>
    <xf numFmtId="165" fontId="3" fillId="6" borderId="4" xfId="6" applyNumberFormat="1" applyFont="1" applyFill="1" applyBorder="1" applyAlignment="1">
      <alignment vertical="center" wrapText="1"/>
    </xf>
    <xf numFmtId="165" fontId="23" fillId="6" borderId="2" xfId="1" applyNumberFormat="1" applyFont="1" applyFill="1" applyBorder="1" applyAlignment="1">
      <alignment horizontal="center" vertical="center" wrapText="1"/>
    </xf>
    <xf numFmtId="165" fontId="4" fillId="6" borderId="2" xfId="1" applyNumberFormat="1" applyFont="1" applyFill="1" applyBorder="1" applyAlignment="1">
      <alignment horizontal="center" vertical="center" wrapText="1"/>
    </xf>
    <xf numFmtId="165" fontId="3" fillId="6" borderId="2" xfId="1" applyNumberFormat="1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165" fontId="3" fillId="6" borderId="11" xfId="0" applyNumberFormat="1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165" fontId="3" fillId="6" borderId="4" xfId="6" applyNumberFormat="1" applyFont="1" applyFill="1" applyBorder="1" applyAlignment="1">
      <alignment horizontal="left" vertical="center" wrapText="1"/>
    </xf>
    <xf numFmtId="165" fontId="8" fillId="6" borderId="4" xfId="6" applyNumberFormat="1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29" xfId="6" applyNumberFormat="1" applyFont="1" applyFill="1" applyBorder="1" applyAlignment="1">
      <alignment vertical="center" wrapText="1"/>
    </xf>
    <xf numFmtId="165" fontId="3" fillId="6" borderId="4" xfId="1" applyNumberFormat="1" applyFont="1" applyFill="1" applyBorder="1" applyAlignment="1">
      <alignment vertical="center" wrapText="1"/>
    </xf>
    <xf numFmtId="165" fontId="23" fillId="6" borderId="4" xfId="1" applyNumberFormat="1" applyFont="1" applyFill="1" applyBorder="1" applyAlignment="1">
      <alignment vertical="center" wrapText="1"/>
    </xf>
    <xf numFmtId="165" fontId="4" fillId="6" borderId="2" xfId="1" applyNumberFormat="1" applyFont="1" applyFill="1" applyBorder="1" applyAlignment="1">
      <alignment vertical="center"/>
    </xf>
    <xf numFmtId="165" fontId="23" fillId="6" borderId="12" xfId="1" applyNumberFormat="1" applyFont="1" applyFill="1" applyBorder="1" applyAlignment="1">
      <alignment horizontal="center" vertical="center" wrapText="1"/>
    </xf>
    <xf numFmtId="165" fontId="4" fillId="6" borderId="12" xfId="1" applyNumberFormat="1" applyFont="1" applyFill="1" applyBorder="1" applyAlignment="1">
      <alignment horizontal="center" vertical="center" wrapText="1"/>
    </xf>
    <xf numFmtId="165" fontId="3" fillId="6" borderId="12" xfId="1" applyNumberFormat="1" applyFont="1" applyFill="1" applyBorder="1" applyAlignment="1">
      <alignment vertical="center" wrapText="1"/>
    </xf>
    <xf numFmtId="1" fontId="4" fillId="6" borderId="2" xfId="1" applyNumberFormat="1" applyFont="1" applyFill="1" applyBorder="1" applyAlignment="1">
      <alignment horizontal="center" vertical="center" wrapText="1"/>
    </xf>
    <xf numFmtId="1" fontId="30" fillId="6" borderId="3" xfId="6" applyNumberFormat="1" applyFont="1" applyFill="1" applyBorder="1" applyAlignment="1">
      <alignment horizontal="right" vertical="center"/>
    </xf>
    <xf numFmtId="166" fontId="8" fillId="6" borderId="13" xfId="0" applyNumberFormat="1" applyFont="1" applyFill="1" applyBorder="1" applyAlignment="1">
      <alignment vertical="center"/>
    </xf>
    <xf numFmtId="166" fontId="8" fillId="6" borderId="11" xfId="0" applyNumberFormat="1" applyFont="1" applyFill="1" applyBorder="1" applyAlignment="1">
      <alignment vertical="center"/>
    </xf>
    <xf numFmtId="166" fontId="8" fillId="6" borderId="0" xfId="0" applyNumberFormat="1" applyFont="1" applyFill="1" applyAlignment="1">
      <alignment vertical="center"/>
    </xf>
    <xf numFmtId="165" fontId="4" fillId="6" borderId="3" xfId="1" applyNumberFormat="1" applyFont="1" applyFill="1" applyBorder="1" applyAlignment="1">
      <alignment vertical="center"/>
    </xf>
    <xf numFmtId="165" fontId="4" fillId="6" borderId="4" xfId="1" applyNumberFormat="1" applyFont="1" applyFill="1" applyBorder="1" applyAlignment="1">
      <alignment vertical="center"/>
    </xf>
    <xf numFmtId="165" fontId="4" fillId="7" borderId="2" xfId="1" applyNumberFormat="1" applyFont="1" applyFill="1" applyBorder="1" applyAlignment="1">
      <alignment horizontal="center" vertical="center" wrapText="1"/>
    </xf>
    <xf numFmtId="165" fontId="23" fillId="7" borderId="2" xfId="1" applyNumberFormat="1" applyFont="1" applyFill="1" applyBorder="1" applyAlignment="1">
      <alignment horizontal="center" vertical="center" wrapText="1"/>
    </xf>
    <xf numFmtId="1" fontId="4" fillId="7" borderId="2" xfId="1" applyNumberFormat="1" applyFont="1" applyFill="1" applyBorder="1" applyAlignment="1">
      <alignment horizontal="center" vertical="center" wrapText="1"/>
    </xf>
    <xf numFmtId="165" fontId="3" fillId="7" borderId="2" xfId="1" applyNumberFormat="1" applyFont="1" applyFill="1" applyBorder="1" applyAlignment="1">
      <alignment vertical="center" wrapText="1"/>
    </xf>
    <xf numFmtId="170" fontId="0" fillId="0" borderId="14" xfId="0" applyNumberFormat="1" applyBorder="1"/>
    <xf numFmtId="170" fontId="0" fillId="4" borderId="14" xfId="0" applyNumberFormat="1" applyFill="1" applyBorder="1"/>
    <xf numFmtId="165" fontId="25" fillId="8" borderId="2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22" fillId="0" borderId="0" xfId="0" applyFont="1" applyFill="1" applyBorder="1" applyAlignment="1">
      <alignment vertical="center"/>
    </xf>
    <xf numFmtId="165" fontId="27" fillId="9" borderId="2" xfId="1" applyNumberFormat="1" applyFont="1" applyFill="1" applyBorder="1" applyAlignment="1">
      <alignment horizontal="center" vertical="center" wrapText="1"/>
    </xf>
    <xf numFmtId="0" fontId="27" fillId="9" borderId="2" xfId="1" applyNumberFormat="1" applyFont="1" applyFill="1" applyBorder="1" applyAlignment="1">
      <alignment horizontal="center" vertical="center" wrapText="1"/>
    </xf>
    <xf numFmtId="0" fontId="27" fillId="9" borderId="12" xfId="1" applyNumberFormat="1" applyFont="1" applyFill="1" applyBorder="1" applyAlignment="1">
      <alignment horizontal="center" vertical="center" wrapText="1"/>
    </xf>
    <xf numFmtId="2" fontId="27" fillId="9" borderId="2" xfId="1" applyNumberFormat="1" applyFont="1" applyFill="1" applyBorder="1" applyAlignment="1">
      <alignment horizontal="center" vertical="center" wrapText="1"/>
    </xf>
    <xf numFmtId="2" fontId="27" fillId="9" borderId="12" xfId="1" applyNumberFormat="1" applyFont="1" applyFill="1" applyBorder="1" applyAlignment="1">
      <alignment horizontal="center" vertical="center" wrapText="1"/>
    </xf>
    <xf numFmtId="2" fontId="27" fillId="5" borderId="9" xfId="1" applyNumberFormat="1" applyFont="1" applyFill="1" applyBorder="1" applyAlignment="1">
      <alignment horizontal="center" vertical="center" wrapText="1"/>
    </xf>
    <xf numFmtId="171" fontId="27" fillId="9" borderId="2" xfId="1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4" fillId="6" borderId="2" xfId="6" applyNumberFormat="1" applyFont="1" applyFill="1" applyBorder="1" applyAlignment="1">
      <alignment horizontal="center" vertical="center" wrapText="1"/>
    </xf>
    <xf numFmtId="165" fontId="30" fillId="6" borderId="2" xfId="6" applyNumberFormat="1" applyFont="1" applyFill="1" applyBorder="1" applyAlignment="1">
      <alignment horizontal="right" vertical="center" wrapText="1"/>
    </xf>
    <xf numFmtId="165" fontId="3" fillId="6" borderId="2" xfId="6" applyNumberFormat="1" applyFont="1" applyFill="1" applyBorder="1" applyAlignment="1">
      <alignment vertical="center" wrapText="1"/>
    </xf>
    <xf numFmtId="169" fontId="30" fillId="6" borderId="2" xfId="6" applyNumberFormat="1" applyFont="1" applyFill="1" applyBorder="1" applyAlignment="1">
      <alignment horizontal="right" vertical="center" wrapText="1"/>
    </xf>
    <xf numFmtId="1" fontId="30" fillId="6" borderId="2" xfId="6" applyNumberFormat="1" applyFont="1" applyFill="1" applyBorder="1" applyAlignment="1">
      <alignment horizontal="right" vertical="center" wrapText="1"/>
    </xf>
    <xf numFmtId="165" fontId="25" fillId="2" borderId="31" xfId="1" applyNumberFormat="1" applyFont="1" applyFill="1" applyBorder="1" applyAlignment="1">
      <alignment horizontal="center" vertical="center" wrapText="1"/>
    </xf>
    <xf numFmtId="165" fontId="23" fillId="6" borderId="31" xfId="1" applyNumberFormat="1" applyFont="1" applyFill="1" applyBorder="1" applyAlignment="1">
      <alignment horizontal="center" vertical="center" wrapText="1"/>
    </xf>
    <xf numFmtId="165" fontId="25" fillId="5" borderId="9" xfId="1" applyNumberFormat="1" applyFont="1" applyFill="1" applyBorder="1" applyAlignment="1" applyProtection="1">
      <alignment horizontal="center" vertical="center" wrapText="1"/>
    </xf>
    <xf numFmtId="165" fontId="25" fillId="8" borderId="31" xfId="1" applyNumberFormat="1" applyFont="1" applyFill="1" applyBorder="1" applyAlignment="1">
      <alignment horizontal="center" vertical="center" wrapText="1"/>
    </xf>
    <xf numFmtId="165" fontId="3" fillId="6" borderId="31" xfId="1" applyNumberFormat="1" applyFont="1" applyFill="1" applyBorder="1" applyAlignment="1">
      <alignment vertical="center" wrapText="1"/>
    </xf>
    <xf numFmtId="165" fontId="24" fillId="5" borderId="9" xfId="1" applyNumberFormat="1" applyFont="1" applyFill="1" applyBorder="1" applyAlignment="1" applyProtection="1">
      <alignment horizontal="center" vertical="center" wrapText="1"/>
    </xf>
    <xf numFmtId="165" fontId="27" fillId="5" borderId="9" xfId="1" applyNumberFormat="1" applyFont="1" applyFill="1" applyBorder="1" applyAlignment="1" applyProtection="1">
      <alignment horizontal="center" vertical="center" wrapText="1"/>
    </xf>
    <xf numFmtId="165" fontId="27" fillId="4" borderId="9" xfId="1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0" fillId="6" borderId="3" xfId="6" applyNumberFormat="1" applyFont="1" applyFill="1" applyBorder="1" applyAlignment="1">
      <alignment horizontal="center" vertical="center" wrapText="1"/>
    </xf>
    <xf numFmtId="165" fontId="30" fillId="3" borderId="2" xfId="6" applyNumberFormat="1" applyFont="1" applyFill="1" applyBorder="1" applyAlignment="1">
      <alignment horizontal="center" vertical="center" wrapText="1"/>
    </xf>
    <xf numFmtId="165" fontId="30" fillId="6" borderId="3" xfId="6" applyNumberFormat="1" applyFont="1" applyFill="1" applyBorder="1" applyAlignment="1">
      <alignment horizontal="center" vertical="center"/>
    </xf>
    <xf numFmtId="165" fontId="30" fillId="6" borderId="2" xfId="6" applyNumberFormat="1" applyFont="1" applyFill="1" applyBorder="1" applyAlignment="1">
      <alignment horizontal="center" vertical="center"/>
    </xf>
    <xf numFmtId="169" fontId="30" fillId="6" borderId="3" xfId="6" applyNumberFormat="1" applyFont="1" applyFill="1" applyBorder="1" applyAlignment="1">
      <alignment horizontal="center" vertical="center"/>
    </xf>
    <xf numFmtId="169" fontId="30" fillId="6" borderId="2" xfId="6" applyNumberFormat="1" applyFont="1" applyFill="1" applyBorder="1" applyAlignment="1">
      <alignment horizontal="center" vertical="center"/>
    </xf>
    <xf numFmtId="169" fontId="30" fillId="3" borderId="2" xfId="6" applyNumberFormat="1" applyFont="1" applyFill="1" applyBorder="1" applyAlignment="1">
      <alignment horizontal="center" vertical="center" wrapText="1"/>
    </xf>
    <xf numFmtId="165" fontId="30" fillId="0" borderId="2" xfId="6" applyNumberFormat="1" applyFont="1" applyFill="1" applyBorder="1" applyAlignment="1">
      <alignment horizontal="center" vertical="center"/>
    </xf>
    <xf numFmtId="165" fontId="30" fillId="0" borderId="3" xfId="6" applyNumberFormat="1" applyFont="1" applyFill="1" applyBorder="1" applyAlignment="1">
      <alignment horizontal="center" vertical="center"/>
    </xf>
    <xf numFmtId="0" fontId="30" fillId="6" borderId="2" xfId="6" applyNumberFormat="1" applyFont="1" applyFill="1" applyBorder="1" applyAlignment="1">
      <alignment horizontal="center" vertical="center"/>
    </xf>
    <xf numFmtId="0" fontId="30" fillId="0" borderId="2" xfId="6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6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165" fontId="30" fillId="6" borderId="2" xfId="6" quotePrefix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 wrapText="1"/>
    </xf>
    <xf numFmtId="165" fontId="30" fillId="0" borderId="4" xfId="6" applyNumberFormat="1" applyFont="1" applyFill="1" applyBorder="1" applyAlignment="1">
      <alignment horizontal="center" vertical="center"/>
    </xf>
    <xf numFmtId="169" fontId="30" fillId="0" borderId="4" xfId="6" applyNumberFormat="1" applyFont="1" applyFill="1" applyBorder="1" applyAlignment="1">
      <alignment horizontal="center" vertical="center"/>
    </xf>
    <xf numFmtId="0" fontId="30" fillId="0" borderId="4" xfId="6" applyNumberFormat="1" applyFont="1" applyFill="1" applyBorder="1" applyAlignment="1">
      <alignment horizontal="center" vertical="center"/>
    </xf>
    <xf numFmtId="1" fontId="30" fillId="0" borderId="3" xfId="6" quotePrefix="1" applyNumberFormat="1" applyFont="1" applyFill="1" applyBorder="1" applyAlignment="1">
      <alignment horizontal="center" vertical="center" wrapText="1"/>
    </xf>
    <xf numFmtId="1" fontId="30" fillId="0" borderId="3" xfId="6" applyNumberFormat="1" applyFont="1" applyFill="1" applyBorder="1" applyAlignment="1">
      <alignment horizontal="center" vertical="center" wrapText="1"/>
    </xf>
    <xf numFmtId="1" fontId="8" fillId="0" borderId="4" xfId="1" applyNumberFormat="1" applyFont="1" applyFill="1" applyBorder="1" applyAlignment="1">
      <alignment horizontal="center" vertical="center" wrapText="1"/>
    </xf>
    <xf numFmtId="1" fontId="30" fillId="0" borderId="4" xfId="6" applyNumberFormat="1" applyFont="1" applyFill="1" applyBorder="1" applyAlignment="1">
      <alignment horizontal="center" vertical="center"/>
    </xf>
    <xf numFmtId="1" fontId="30" fillId="0" borderId="4" xfId="6" quotePrefix="1" applyNumberFormat="1" applyFont="1" applyFill="1" applyBorder="1" applyAlignment="1">
      <alignment horizontal="center" vertical="center"/>
    </xf>
    <xf numFmtId="1" fontId="30" fillId="6" borderId="3" xfId="6" applyNumberFormat="1" applyFont="1" applyFill="1" applyBorder="1" applyAlignment="1">
      <alignment horizontal="center" vertical="center"/>
    </xf>
    <xf numFmtId="1" fontId="30" fillId="0" borderId="3" xfId="6" applyNumberFormat="1" applyFont="1" applyFill="1" applyBorder="1" applyAlignment="1">
      <alignment horizontal="center" vertical="center"/>
    </xf>
    <xf numFmtId="1" fontId="30" fillId="0" borderId="2" xfId="6" applyNumberFormat="1" applyFont="1" applyFill="1" applyBorder="1" applyAlignment="1">
      <alignment horizontal="center" vertical="center"/>
    </xf>
    <xf numFmtId="1" fontId="30" fillId="0" borderId="3" xfId="6" quotePrefix="1" applyNumberFormat="1" applyFont="1" applyFill="1" applyBorder="1" applyAlignment="1">
      <alignment horizontal="center" vertical="center"/>
    </xf>
    <xf numFmtId="1" fontId="30" fillId="3" borderId="2" xfId="6" applyNumberFormat="1" applyFont="1" applyFill="1" applyBorder="1" applyAlignment="1">
      <alignment horizontal="center" vertical="center" wrapText="1"/>
    </xf>
    <xf numFmtId="165" fontId="3" fillId="0" borderId="4" xfId="6" applyNumberFormat="1" applyFont="1" applyFill="1" applyBorder="1" applyAlignment="1">
      <alignment horizontal="center" vertical="center" wrapText="1"/>
    </xf>
    <xf numFmtId="165" fontId="4" fillId="6" borderId="3" xfId="1" applyNumberFormat="1" applyFont="1" applyFill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6" fillId="5" borderId="16" xfId="1" applyNumberFormat="1" applyFont="1" applyFill="1" applyBorder="1" applyAlignment="1">
      <alignment horizontal="center" vertical="center" wrapText="1"/>
    </xf>
    <xf numFmtId="165" fontId="6" fillId="5" borderId="17" xfId="1" applyNumberFormat="1" applyFont="1" applyFill="1" applyBorder="1" applyAlignment="1">
      <alignment horizontal="center" vertical="center" wrapText="1"/>
    </xf>
    <xf numFmtId="165" fontId="5" fillId="5" borderId="23" xfId="1" applyNumberFormat="1" applyFont="1" applyFill="1" applyBorder="1" applyAlignment="1">
      <alignment horizontal="center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165" fontId="7" fillId="5" borderId="23" xfId="1" applyNumberFormat="1" applyFont="1" applyFill="1" applyBorder="1" applyAlignment="1">
      <alignment horizontal="center" vertical="center" wrapText="1"/>
    </xf>
    <xf numFmtId="165" fontId="7" fillId="5" borderId="24" xfId="1" applyNumberFormat="1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165" fontId="31" fillId="5" borderId="16" xfId="1" applyNumberFormat="1" applyFont="1" applyFill="1" applyBorder="1" applyAlignment="1">
      <alignment horizontal="center" vertical="center" wrapText="1"/>
    </xf>
    <xf numFmtId="165" fontId="31" fillId="5" borderId="17" xfId="1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65" fontId="33" fillId="0" borderId="4" xfId="1" applyNumberFormat="1" applyFont="1" applyFill="1" applyBorder="1" applyAlignment="1">
      <alignment vertical="center" wrapText="1"/>
    </xf>
    <xf numFmtId="1" fontId="33" fillId="0" borderId="4" xfId="1" applyNumberFormat="1" applyFont="1" applyFill="1" applyBorder="1" applyAlignment="1">
      <alignment horizontal="center" vertical="center" wrapText="1"/>
    </xf>
    <xf numFmtId="165" fontId="33" fillId="0" borderId="4" xfId="1" applyNumberFormat="1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165" fontId="33" fillId="0" borderId="11" xfId="0" applyNumberFormat="1" applyFont="1" applyFill="1" applyBorder="1" applyAlignment="1">
      <alignment vertical="center"/>
    </xf>
    <xf numFmtId="0" fontId="33" fillId="0" borderId="13" xfId="0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0" fontId="27" fillId="9" borderId="2" xfId="1" applyNumberFormat="1" applyFont="1" applyFill="1" applyBorder="1" applyAlignment="1">
      <alignment horizontal="center" vertical="center" wrapText="1"/>
    </xf>
    <xf numFmtId="2" fontId="27" fillId="4" borderId="9" xfId="1" applyNumberFormat="1" applyFont="1" applyFill="1" applyBorder="1" applyAlignment="1">
      <alignment horizontal="center" vertical="center" wrapText="1"/>
    </xf>
  </cellXfs>
  <cellStyles count="12">
    <cellStyle name="Comma" xfId="3"/>
    <cellStyle name="Estilo 1" xfId="4"/>
    <cellStyle name="Millares" xfId="1" builtinId="3"/>
    <cellStyle name="Millares 2" xfId="6"/>
    <cellStyle name="Millares 3" xfId="7"/>
    <cellStyle name="Millares 4" xfId="5"/>
    <cellStyle name="Normal" xfId="0" builtinId="0"/>
    <cellStyle name="Normal 2" xfId="8"/>
    <cellStyle name="Normal 3" xfId="2"/>
    <cellStyle name="Porcentaje 2" xfId="9"/>
    <cellStyle name="Porcentaje 3" xfId="10"/>
    <cellStyle name="Porcentaje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190500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9782175" y="87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190500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0982325" y="86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27" sqref="A27"/>
    </sheetView>
  </sheetViews>
  <sheetFormatPr baseColWidth="10" defaultRowHeight="12.75" x14ac:dyDescent="0.2"/>
  <cols>
    <col min="1" max="1" width="54" bestFit="1" customWidth="1"/>
    <col min="2" max="2" width="17.42578125" customWidth="1"/>
    <col min="3" max="3" width="15" customWidth="1"/>
    <col min="4" max="4" width="15.42578125" customWidth="1"/>
    <col min="5" max="5" width="14.85546875" customWidth="1"/>
    <col min="6" max="6" width="16" customWidth="1"/>
  </cols>
  <sheetData>
    <row r="1" spans="1:7" x14ac:dyDescent="0.2">
      <c r="A1" s="181" t="s">
        <v>1029</v>
      </c>
    </row>
    <row r="2" spans="1:7" x14ac:dyDescent="0.2">
      <c r="A2" s="243" t="s">
        <v>699</v>
      </c>
      <c r="B2" s="243"/>
      <c r="C2" s="243"/>
      <c r="D2" s="243"/>
      <c r="E2" s="243"/>
      <c r="F2" s="243"/>
      <c r="G2" s="243"/>
    </row>
    <row r="4" spans="1:7" ht="36" customHeight="1" x14ac:dyDescent="0.2">
      <c r="A4" s="61"/>
      <c r="B4" s="62" t="s">
        <v>693</v>
      </c>
      <c r="C4" s="62" t="s">
        <v>694</v>
      </c>
      <c r="D4" s="73" t="s">
        <v>695</v>
      </c>
      <c r="E4" s="73" t="s">
        <v>694</v>
      </c>
      <c r="F4" s="241" t="s">
        <v>696</v>
      </c>
      <c r="G4" s="242"/>
    </row>
    <row r="5" spans="1:7" x14ac:dyDescent="0.2">
      <c r="A5" s="61" t="s">
        <v>548</v>
      </c>
      <c r="B5" s="61">
        <f>+'evaluacion valoradas'!F254</f>
        <v>90</v>
      </c>
      <c r="C5" s="61">
        <f>+'evaluacion valoradas'!G254</f>
        <v>163832240</v>
      </c>
      <c r="D5" s="61">
        <f>+'evaluacion valoradas'!H254</f>
        <v>23</v>
      </c>
      <c r="E5" s="61">
        <f>+'evaluacion valoradas'!I254</f>
        <v>15239790</v>
      </c>
      <c r="F5" s="178">
        <f>+D5/B5</f>
        <v>0.25555555555555554</v>
      </c>
      <c r="G5" s="178">
        <f>+E5/C5</f>
        <v>9.302070215239687E-2</v>
      </c>
    </row>
    <row r="6" spans="1:7" x14ac:dyDescent="0.2">
      <c r="A6" s="61" t="s">
        <v>616</v>
      </c>
      <c r="B6" s="61">
        <f>+'evaluacion valoradas'!F349</f>
        <v>3077</v>
      </c>
      <c r="C6" s="61">
        <f>+'evaluacion valoradas'!G349</f>
        <v>1403792850</v>
      </c>
      <c r="D6" s="61">
        <f>+'evaluacion valoradas'!H349</f>
        <v>276</v>
      </c>
      <c r="E6" s="61">
        <f>+'evaluacion valoradas'!I349</f>
        <v>176045010</v>
      </c>
      <c r="F6" s="178">
        <f t="shared" ref="F6:F9" si="0">+D6/B6</f>
        <v>8.9697757556061103E-2</v>
      </c>
      <c r="G6" s="178">
        <f t="shared" ref="G6:G9" si="1">+E6/C6</f>
        <v>0.12540668660621829</v>
      </c>
    </row>
    <row r="7" spans="1:7" x14ac:dyDescent="0.2">
      <c r="A7" s="61" t="s">
        <v>650</v>
      </c>
      <c r="B7" s="61">
        <f>+'evaluacion valoradas'!F409</f>
        <v>6419</v>
      </c>
      <c r="C7" s="61">
        <f>+'evaluacion valoradas'!G409</f>
        <v>131212560</v>
      </c>
      <c r="D7" s="61">
        <f>+'evaluacion valoradas'!H409</f>
        <v>635</v>
      </c>
      <c r="E7" s="61">
        <f>+'evaluacion valoradas'!I409</f>
        <v>12750430</v>
      </c>
      <c r="F7" s="178">
        <f t="shared" si="0"/>
        <v>9.892506620968998E-2</v>
      </c>
      <c r="G7" s="178">
        <f t="shared" si="1"/>
        <v>9.7173852868963156E-2</v>
      </c>
    </row>
    <row r="8" spans="1:7" x14ac:dyDescent="0.2">
      <c r="A8" s="61" t="s">
        <v>97</v>
      </c>
      <c r="B8" s="61">
        <f>+'evaluacion valoradas'!F599</f>
        <v>13751</v>
      </c>
      <c r="C8" s="61">
        <f>+'evaluacion valoradas'!G599</f>
        <v>2594097700</v>
      </c>
      <c r="D8" s="61">
        <f>+'evaluacion valoradas'!H599</f>
        <v>440</v>
      </c>
      <c r="E8" s="61">
        <f>+'evaluacion valoradas'!I599</f>
        <v>183545730</v>
      </c>
      <c r="F8" s="178">
        <f t="shared" si="0"/>
        <v>3.1997672896516616E-2</v>
      </c>
      <c r="G8" s="178">
        <f t="shared" si="1"/>
        <v>7.0755133856369404E-2</v>
      </c>
    </row>
    <row r="9" spans="1:7" x14ac:dyDescent="0.2">
      <c r="A9" s="61" t="s">
        <v>698</v>
      </c>
      <c r="B9" s="61">
        <f>+'evaluacion valoradas'!F1080</f>
        <v>24186</v>
      </c>
      <c r="C9" s="61">
        <f>+'evaluacion valoradas'!G1080</f>
        <v>2706843260</v>
      </c>
      <c r="D9" s="61">
        <f>+'evaluacion valoradas'!H1080</f>
        <v>3541</v>
      </c>
      <c r="E9" s="61">
        <f>+'evaluacion valoradas'!I1080</f>
        <v>466006320</v>
      </c>
      <c r="F9" s="178">
        <f t="shared" si="0"/>
        <v>0.14640701232117753</v>
      </c>
      <c r="G9" s="178">
        <f t="shared" si="1"/>
        <v>0.17215859037216658</v>
      </c>
    </row>
    <row r="10" spans="1:7" x14ac:dyDescent="0.2">
      <c r="A10" s="61"/>
      <c r="B10" s="61"/>
      <c r="C10" s="61"/>
      <c r="D10" s="61"/>
      <c r="E10" s="61"/>
      <c r="F10" s="178"/>
      <c r="G10" s="178"/>
    </row>
    <row r="11" spans="1:7" ht="29.25" customHeight="1" x14ac:dyDescent="0.2">
      <c r="A11" s="62" t="s">
        <v>697</v>
      </c>
      <c r="B11" s="62">
        <f>SUM(B5:B10)</f>
        <v>47523</v>
      </c>
      <c r="C11" s="62">
        <f>SUM(C5:C9)</f>
        <v>6999778610</v>
      </c>
      <c r="D11" s="62">
        <f>SUM(D5:D9)</f>
        <v>4915</v>
      </c>
      <c r="E11" s="62">
        <f>SUM(E5:E9)</f>
        <v>853587280</v>
      </c>
      <c r="F11" s="179">
        <f>SUM(F5:F9)</f>
        <v>0.62258306453900081</v>
      </c>
      <c r="G11" s="179">
        <f>SUM(G5:G9)</f>
        <v>0.55851496585611426</v>
      </c>
    </row>
  </sheetData>
  <mergeCells count="2">
    <mergeCell ref="F4:G4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86"/>
  <sheetViews>
    <sheetView topLeftCell="A4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J517" sqref="J517"/>
    </sheetView>
  </sheetViews>
  <sheetFormatPr baseColWidth="10" defaultRowHeight="13.5" x14ac:dyDescent="0.2"/>
  <cols>
    <col min="1" max="1" width="69.7109375" style="2" customWidth="1"/>
    <col min="2" max="2" width="13.5703125" style="126" customWidth="1"/>
    <col min="3" max="3" width="31" style="239" customWidth="1"/>
    <col min="4" max="4" width="0.85546875" style="2" customWidth="1"/>
    <col min="5" max="5" width="11.28515625" style="1" customWidth="1"/>
    <col min="6" max="6" width="12.28515625" style="3" bestFit="1" customWidth="1"/>
    <col min="7" max="7" width="22.140625" style="3" bestFit="1" customWidth="1"/>
    <col min="8" max="8" width="11.42578125" style="1"/>
    <col min="9" max="9" width="19.28515625" style="43" bestFit="1" customWidth="1"/>
    <col min="10" max="16384" width="11.42578125" style="1"/>
  </cols>
  <sheetData>
    <row r="1" spans="1:21" ht="25.5" x14ac:dyDescent="0.2">
      <c r="A1" s="246" t="s">
        <v>479</v>
      </c>
      <c r="B1" s="246"/>
      <c r="C1" s="246"/>
      <c r="D1" s="246"/>
      <c r="E1" s="246"/>
      <c r="F1" s="246"/>
      <c r="G1" s="246"/>
    </row>
    <row r="2" spans="1:21" x14ac:dyDescent="0.2">
      <c r="A2" s="42"/>
      <c r="B2" s="107"/>
      <c r="C2" s="204"/>
      <c r="D2" s="42"/>
      <c r="E2" s="43"/>
      <c r="F2" s="44"/>
      <c r="G2" s="44"/>
    </row>
    <row r="3" spans="1:21" ht="14.25" thickBot="1" x14ac:dyDescent="0.25">
      <c r="A3" s="39"/>
      <c r="B3" s="108"/>
      <c r="C3" s="205"/>
      <c r="D3" s="39"/>
      <c r="E3" s="40"/>
      <c r="F3" s="41"/>
      <c r="G3" s="41"/>
    </row>
    <row r="4" spans="1:21" ht="120.75" thickBot="1" x14ac:dyDescent="0.25">
      <c r="A4" s="247" t="s">
        <v>480</v>
      </c>
      <c r="B4" s="109" t="s">
        <v>702</v>
      </c>
      <c r="C4" s="76" t="s">
        <v>677</v>
      </c>
      <c r="D4" s="65" t="s">
        <v>678</v>
      </c>
      <c r="E4" s="247" t="s">
        <v>481</v>
      </c>
      <c r="F4" s="249" t="s">
        <v>482</v>
      </c>
      <c r="G4" s="250"/>
      <c r="H4" s="251" t="s">
        <v>679</v>
      </c>
      <c r="I4" s="252"/>
      <c r="J4" s="253" t="s">
        <v>680</v>
      </c>
      <c r="K4" s="244" t="s">
        <v>681</v>
      </c>
      <c r="L4" s="244" t="s">
        <v>682</v>
      </c>
      <c r="M4" s="244" t="s">
        <v>683</v>
      </c>
      <c r="N4" s="244" t="s">
        <v>684</v>
      </c>
      <c r="O4" s="244" t="s">
        <v>685</v>
      </c>
      <c r="P4" s="244" t="s">
        <v>686</v>
      </c>
      <c r="Q4" s="244" t="s">
        <v>687</v>
      </c>
      <c r="R4" s="244" t="s">
        <v>688</v>
      </c>
      <c r="S4" s="244" t="s">
        <v>689</v>
      </c>
      <c r="T4" s="244" t="s">
        <v>690</v>
      </c>
      <c r="U4" s="244" t="s">
        <v>691</v>
      </c>
    </row>
    <row r="5" spans="1:21" ht="15.75" thickBot="1" x14ac:dyDescent="0.25">
      <c r="A5" s="248"/>
      <c r="B5" s="110" t="s">
        <v>703</v>
      </c>
      <c r="C5" s="77"/>
      <c r="D5" s="66"/>
      <c r="E5" s="248"/>
      <c r="F5" s="67" t="s">
        <v>483</v>
      </c>
      <c r="G5" s="68" t="s">
        <v>484</v>
      </c>
      <c r="H5" s="68" t="s">
        <v>483</v>
      </c>
      <c r="I5" s="69" t="s">
        <v>484</v>
      </c>
      <c r="J5" s="254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</row>
    <row r="6" spans="1:21" x14ac:dyDescent="0.2">
      <c r="A6" s="5"/>
      <c r="B6" s="111"/>
      <c r="C6" s="78"/>
      <c r="D6" s="5"/>
      <c r="E6" s="6"/>
      <c r="F6" s="7"/>
      <c r="G6" s="7"/>
      <c r="H6" s="52">
        <f>SUM(J6:U6)</f>
        <v>0</v>
      </c>
      <c r="I6" s="60">
        <f>+H6*E6</f>
        <v>0</v>
      </c>
      <c r="J6" s="54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4" customFormat="1" ht="18" x14ac:dyDescent="0.2">
      <c r="A7" s="9" t="s">
        <v>485</v>
      </c>
      <c r="B7" s="112"/>
      <c r="C7" s="79"/>
      <c r="D7" s="9"/>
      <c r="E7" s="10"/>
      <c r="F7" s="10"/>
      <c r="G7" s="10"/>
      <c r="H7" s="52">
        <f t="shared" ref="H7:H9" si="0">SUM(J7:U7)</f>
        <v>0</v>
      </c>
      <c r="I7" s="60">
        <f t="shared" ref="I7:I9" si="1">+H7*E7</f>
        <v>0</v>
      </c>
      <c r="J7" s="55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1" s="8" customFormat="1" x14ac:dyDescent="0.2">
      <c r="A8" s="11"/>
      <c r="B8" s="113"/>
      <c r="C8" s="80"/>
      <c r="D8" s="11"/>
      <c r="E8" s="12"/>
      <c r="F8" s="13"/>
      <c r="G8" s="23"/>
      <c r="H8" s="52">
        <f t="shared" si="0"/>
        <v>0</v>
      </c>
      <c r="I8" s="60">
        <f t="shared" si="1"/>
        <v>0</v>
      </c>
      <c r="J8" s="56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s="8" customFormat="1" x14ac:dyDescent="0.2">
      <c r="A9" s="14" t="s">
        <v>486</v>
      </c>
      <c r="B9" s="114"/>
      <c r="C9" s="81"/>
      <c r="D9" s="14"/>
      <c r="E9" s="15"/>
      <c r="F9" s="15"/>
      <c r="G9" s="15"/>
      <c r="H9" s="52">
        <f t="shared" si="0"/>
        <v>0</v>
      </c>
      <c r="I9" s="60">
        <f t="shared" si="1"/>
        <v>0</v>
      </c>
      <c r="J9" s="56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s="154" customFormat="1" ht="14.25" x14ac:dyDescent="0.2">
      <c r="A10" s="146" t="s">
        <v>957</v>
      </c>
      <c r="B10" s="147"/>
      <c r="C10" s="206">
        <v>1703461</v>
      </c>
      <c r="D10" s="148"/>
      <c r="E10" s="146">
        <v>6246330</v>
      </c>
      <c r="F10" s="149"/>
      <c r="G10" s="149"/>
      <c r="H10" s="150"/>
      <c r="I10" s="151"/>
      <c r="J10" s="152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</row>
    <row r="11" spans="1:21" s="154" customFormat="1" ht="14.25" x14ac:dyDescent="0.2">
      <c r="A11" s="146" t="s">
        <v>958</v>
      </c>
      <c r="B11" s="147"/>
      <c r="C11" s="206">
        <v>1703462</v>
      </c>
      <c r="D11" s="148"/>
      <c r="E11" s="146">
        <v>7781480</v>
      </c>
      <c r="F11" s="149"/>
      <c r="G11" s="149"/>
      <c r="H11" s="150"/>
      <c r="I11" s="151"/>
      <c r="J11" s="152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</row>
    <row r="12" spans="1:21" s="154" customFormat="1" ht="14.25" x14ac:dyDescent="0.2">
      <c r="A12" s="146" t="s">
        <v>959</v>
      </c>
      <c r="B12" s="147"/>
      <c r="C12" s="206">
        <v>1703463</v>
      </c>
      <c r="D12" s="148"/>
      <c r="E12" s="146">
        <v>9723910</v>
      </c>
      <c r="F12" s="149"/>
      <c r="G12" s="149"/>
      <c r="H12" s="150"/>
      <c r="I12" s="151"/>
      <c r="J12" s="152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</row>
    <row r="13" spans="1:21" s="154" customFormat="1" ht="14.25" x14ac:dyDescent="0.2">
      <c r="A13" s="146" t="s">
        <v>960</v>
      </c>
      <c r="B13" s="147"/>
      <c r="C13" s="206">
        <v>1703464</v>
      </c>
      <c r="D13" s="148"/>
      <c r="E13" s="146">
        <v>9064770</v>
      </c>
      <c r="F13" s="149"/>
      <c r="G13" s="149"/>
      <c r="H13" s="150"/>
      <c r="I13" s="151"/>
      <c r="J13" s="152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</row>
    <row r="14" spans="1:21" s="154" customFormat="1" ht="27" x14ac:dyDescent="0.2">
      <c r="A14" s="146" t="s">
        <v>961</v>
      </c>
      <c r="B14" s="147"/>
      <c r="C14" s="206">
        <v>405108</v>
      </c>
      <c r="D14" s="148"/>
      <c r="E14" s="146">
        <v>443020</v>
      </c>
      <c r="F14" s="149"/>
      <c r="G14" s="149"/>
      <c r="H14" s="150"/>
      <c r="I14" s="151"/>
      <c r="J14" s="152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</row>
    <row r="15" spans="1:21" s="154" customFormat="1" ht="27" x14ac:dyDescent="0.2">
      <c r="A15" s="146" t="s">
        <v>962</v>
      </c>
      <c r="B15" s="147"/>
      <c r="C15" s="206">
        <v>1703465</v>
      </c>
      <c r="D15" s="148"/>
      <c r="E15" s="146">
        <v>6958900</v>
      </c>
      <c r="F15" s="149"/>
      <c r="G15" s="149"/>
      <c r="H15" s="150"/>
      <c r="I15" s="151"/>
      <c r="J15" s="152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</row>
    <row r="16" spans="1:21" s="154" customFormat="1" ht="14.25" x14ac:dyDescent="0.2">
      <c r="A16" s="146" t="s">
        <v>963</v>
      </c>
      <c r="B16" s="147"/>
      <c r="C16" s="206">
        <v>1703466</v>
      </c>
      <c r="D16" s="148"/>
      <c r="E16" s="146">
        <v>10582950</v>
      </c>
      <c r="F16" s="149"/>
      <c r="G16" s="149"/>
      <c r="H16" s="150"/>
      <c r="I16" s="151"/>
      <c r="J16" s="152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</row>
    <row r="17" spans="1:21" s="154" customFormat="1" ht="14.25" x14ac:dyDescent="0.2">
      <c r="A17" s="146" t="s">
        <v>964</v>
      </c>
      <c r="B17" s="147"/>
      <c r="C17" s="206"/>
      <c r="D17" s="148"/>
      <c r="E17" s="146">
        <v>383740</v>
      </c>
      <c r="F17" s="149"/>
      <c r="G17" s="149"/>
      <c r="H17" s="150"/>
      <c r="I17" s="151"/>
      <c r="J17" s="152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</row>
    <row r="18" spans="1:21" s="154" customFormat="1" ht="14.25" x14ac:dyDescent="0.2">
      <c r="A18" s="146" t="s">
        <v>965</v>
      </c>
      <c r="B18" s="147"/>
      <c r="C18" s="206" t="s">
        <v>1019</v>
      </c>
      <c r="D18" s="148"/>
      <c r="E18" s="146">
        <v>2638840</v>
      </c>
      <c r="F18" s="149"/>
      <c r="G18" s="149"/>
      <c r="H18" s="150"/>
      <c r="I18" s="151"/>
      <c r="J18" s="152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</row>
    <row r="19" spans="1:21" s="154" customFormat="1" ht="14.25" x14ac:dyDescent="0.2">
      <c r="A19" s="146" t="s">
        <v>487</v>
      </c>
      <c r="B19" s="147"/>
      <c r="C19" s="206" t="s">
        <v>781</v>
      </c>
      <c r="D19" s="148"/>
      <c r="E19" s="146">
        <v>1373870</v>
      </c>
      <c r="F19" s="149"/>
      <c r="G19" s="149"/>
      <c r="H19" s="150"/>
      <c r="I19" s="151"/>
      <c r="J19" s="152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</row>
    <row r="20" spans="1:21" s="154" customFormat="1" ht="14.25" x14ac:dyDescent="0.2">
      <c r="A20" s="146" t="s">
        <v>966</v>
      </c>
      <c r="B20" s="147"/>
      <c r="C20" s="206">
        <v>2501124</v>
      </c>
      <c r="D20" s="148"/>
      <c r="E20" s="146">
        <v>4791790</v>
      </c>
      <c r="F20" s="149"/>
      <c r="G20" s="149"/>
      <c r="H20" s="150"/>
      <c r="I20" s="151"/>
      <c r="J20" s="152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</row>
    <row r="21" spans="1:21" s="154" customFormat="1" ht="27" x14ac:dyDescent="0.2">
      <c r="A21" s="146" t="s">
        <v>967</v>
      </c>
      <c r="B21" s="147"/>
      <c r="C21" s="206"/>
      <c r="D21" s="148"/>
      <c r="E21" s="146">
        <v>5320320</v>
      </c>
      <c r="F21" s="149"/>
      <c r="G21" s="149"/>
      <c r="H21" s="150"/>
      <c r="I21" s="151"/>
      <c r="J21" s="152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</row>
    <row r="22" spans="1:21" s="154" customFormat="1" ht="14.25" x14ac:dyDescent="0.2">
      <c r="A22" s="146" t="s">
        <v>968</v>
      </c>
      <c r="B22" s="147"/>
      <c r="C22" s="206">
        <v>1701331</v>
      </c>
      <c r="D22" s="148"/>
      <c r="E22" s="146">
        <v>2745400</v>
      </c>
      <c r="F22" s="149"/>
      <c r="G22" s="149"/>
      <c r="H22" s="150"/>
      <c r="I22" s="151"/>
      <c r="J22" s="152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</row>
    <row r="23" spans="1:21" s="154" customFormat="1" ht="14.25" x14ac:dyDescent="0.2">
      <c r="A23" s="146" t="s">
        <v>969</v>
      </c>
      <c r="B23" s="147"/>
      <c r="C23" s="206">
        <v>1701244</v>
      </c>
      <c r="D23" s="148"/>
      <c r="E23" s="146">
        <v>1579260</v>
      </c>
      <c r="F23" s="149"/>
      <c r="G23" s="149"/>
      <c r="H23" s="150"/>
      <c r="I23" s="151"/>
      <c r="J23" s="152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</row>
    <row r="24" spans="1:21" s="154" customFormat="1" ht="14.25" x14ac:dyDescent="0.2">
      <c r="A24" s="146" t="s">
        <v>488</v>
      </c>
      <c r="B24" s="147"/>
      <c r="C24" s="206">
        <v>1701046</v>
      </c>
      <c r="D24" s="148"/>
      <c r="E24" s="146">
        <v>638250</v>
      </c>
      <c r="F24" s="149"/>
      <c r="G24" s="149"/>
      <c r="H24" s="150"/>
      <c r="I24" s="151"/>
      <c r="J24" s="152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</row>
    <row r="25" spans="1:21" s="154" customFormat="1" ht="14.25" x14ac:dyDescent="0.2">
      <c r="A25" s="146" t="s">
        <v>489</v>
      </c>
      <c r="B25" s="147"/>
      <c r="C25" s="206">
        <v>1701050</v>
      </c>
      <c r="D25" s="148"/>
      <c r="E25" s="146">
        <v>1274660</v>
      </c>
      <c r="F25" s="149"/>
      <c r="G25" s="149"/>
      <c r="H25" s="150"/>
      <c r="I25" s="151"/>
      <c r="J25" s="152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</row>
    <row r="26" spans="1:21" s="154" customFormat="1" ht="27" x14ac:dyDescent="0.2">
      <c r="A26" s="146" t="s">
        <v>970</v>
      </c>
      <c r="B26" s="147"/>
      <c r="C26" s="206"/>
      <c r="D26" s="148"/>
      <c r="E26" s="146">
        <v>2632170</v>
      </c>
      <c r="F26" s="149"/>
      <c r="G26" s="149"/>
      <c r="H26" s="150"/>
      <c r="I26" s="151"/>
      <c r="J26" s="152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</row>
    <row r="27" spans="1:21" s="154" customFormat="1" ht="14.25" x14ac:dyDescent="0.2">
      <c r="A27" s="146" t="s">
        <v>971</v>
      </c>
      <c r="B27" s="147"/>
      <c r="C27" s="206">
        <v>1703154</v>
      </c>
      <c r="D27" s="148"/>
      <c r="E27" s="146">
        <v>5052070</v>
      </c>
      <c r="F27" s="149"/>
      <c r="G27" s="149"/>
      <c r="H27" s="150"/>
      <c r="I27" s="151"/>
      <c r="J27" s="152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</row>
    <row r="28" spans="1:21" s="154" customFormat="1" ht="14.25" x14ac:dyDescent="0.2">
      <c r="A28" s="146" t="s">
        <v>972</v>
      </c>
      <c r="B28" s="147"/>
      <c r="C28" s="206">
        <v>1703254</v>
      </c>
      <c r="D28" s="148"/>
      <c r="E28" s="146">
        <v>5626530</v>
      </c>
      <c r="F28" s="149"/>
      <c r="G28" s="149"/>
      <c r="H28" s="150"/>
      <c r="I28" s="151"/>
      <c r="J28" s="152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</row>
    <row r="29" spans="1:21" s="154" customFormat="1" ht="14.25" x14ac:dyDescent="0.2">
      <c r="A29" s="146" t="s">
        <v>973</v>
      </c>
      <c r="B29" s="147"/>
      <c r="C29" s="206">
        <v>1703155</v>
      </c>
      <c r="D29" s="148"/>
      <c r="E29" s="146">
        <v>10208550</v>
      </c>
      <c r="F29" s="149"/>
      <c r="G29" s="149"/>
      <c r="H29" s="150"/>
      <c r="I29" s="151"/>
      <c r="J29" s="152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</row>
    <row r="30" spans="1:21" s="154" customFormat="1" ht="14.25" x14ac:dyDescent="0.2">
      <c r="A30" s="146" t="s">
        <v>974</v>
      </c>
      <c r="B30" s="147"/>
      <c r="C30" s="206">
        <v>1703255</v>
      </c>
      <c r="D30" s="148"/>
      <c r="E30" s="146">
        <v>11986660</v>
      </c>
      <c r="F30" s="149"/>
      <c r="G30" s="149"/>
      <c r="H30" s="150"/>
      <c r="I30" s="151"/>
      <c r="J30" s="152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</row>
    <row r="31" spans="1:21" s="154" customFormat="1" ht="14.25" x14ac:dyDescent="0.2">
      <c r="A31" s="146" t="s">
        <v>975</v>
      </c>
      <c r="B31" s="147"/>
      <c r="C31" s="206">
        <v>1703156</v>
      </c>
      <c r="D31" s="148"/>
      <c r="E31" s="146">
        <v>15076910</v>
      </c>
      <c r="F31" s="149"/>
      <c r="G31" s="149"/>
      <c r="H31" s="150"/>
      <c r="I31" s="151"/>
      <c r="J31" s="152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</row>
    <row r="32" spans="1:21" s="154" customFormat="1" ht="14.25" x14ac:dyDescent="0.2">
      <c r="A32" s="146" t="s">
        <v>976</v>
      </c>
      <c r="B32" s="147"/>
      <c r="C32" s="206">
        <v>1703256</v>
      </c>
      <c r="D32" s="148"/>
      <c r="E32" s="146">
        <v>15350460</v>
      </c>
      <c r="F32" s="149"/>
      <c r="G32" s="149"/>
      <c r="H32" s="150"/>
      <c r="I32" s="151"/>
      <c r="J32" s="152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spans="1:21" s="154" customFormat="1" ht="27" x14ac:dyDescent="0.2">
      <c r="A33" s="146" t="s">
        <v>977</v>
      </c>
      <c r="B33" s="147"/>
      <c r="C33" s="206"/>
      <c r="D33" s="148"/>
      <c r="E33" s="146">
        <v>3503180</v>
      </c>
      <c r="F33" s="149"/>
      <c r="G33" s="149"/>
      <c r="H33" s="150"/>
      <c r="I33" s="151"/>
      <c r="J33" s="152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</row>
    <row r="34" spans="1:21" s="154" customFormat="1" ht="40.5" x14ac:dyDescent="0.2">
      <c r="A34" s="146" t="s">
        <v>978</v>
      </c>
      <c r="B34" s="147"/>
      <c r="C34" s="206"/>
      <c r="D34" s="148"/>
      <c r="E34" s="146">
        <v>3255620</v>
      </c>
      <c r="F34" s="149"/>
      <c r="G34" s="149"/>
      <c r="H34" s="150"/>
      <c r="I34" s="151"/>
      <c r="J34" s="152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</row>
    <row r="35" spans="1:21" s="154" customFormat="1" ht="14.25" x14ac:dyDescent="0.2">
      <c r="A35" s="146"/>
      <c r="B35" s="147"/>
      <c r="C35" s="206"/>
      <c r="D35" s="148"/>
      <c r="E35" s="146"/>
      <c r="F35" s="149"/>
      <c r="G35" s="149"/>
      <c r="H35" s="150"/>
      <c r="I35" s="151"/>
      <c r="J35" s="152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</row>
    <row r="36" spans="1:21" s="8" customFormat="1" ht="14.25" x14ac:dyDescent="0.2">
      <c r="A36" s="145" t="s">
        <v>490</v>
      </c>
      <c r="B36" s="114"/>
      <c r="C36" s="207"/>
      <c r="D36" s="14"/>
      <c r="E36" s="135"/>
      <c r="F36" s="15"/>
      <c r="G36" s="15"/>
      <c r="H36" s="52"/>
      <c r="I36" s="60"/>
      <c r="J36" s="56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s="154" customFormat="1" ht="14.25" x14ac:dyDescent="0.2">
      <c r="A37" s="155" t="s">
        <v>979</v>
      </c>
      <c r="B37" s="147"/>
      <c r="C37" s="208">
        <v>1703107</v>
      </c>
      <c r="D37" s="148"/>
      <c r="E37" s="146">
        <v>12077120</v>
      </c>
      <c r="F37" s="149"/>
      <c r="G37" s="149"/>
      <c r="H37" s="150"/>
      <c r="I37" s="151"/>
      <c r="J37" s="152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</row>
    <row r="38" spans="1:21" s="154" customFormat="1" ht="14.25" x14ac:dyDescent="0.2">
      <c r="A38" s="146" t="s">
        <v>491</v>
      </c>
      <c r="B38" s="147"/>
      <c r="C38" s="209"/>
      <c r="D38" s="148"/>
      <c r="E38" s="146"/>
      <c r="F38" s="149"/>
      <c r="G38" s="149"/>
      <c r="H38" s="150"/>
      <c r="I38" s="151"/>
      <c r="J38" s="152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</row>
    <row r="39" spans="1:21" s="8" customFormat="1" ht="14.25" x14ac:dyDescent="0.2">
      <c r="A39" s="145" t="s">
        <v>492</v>
      </c>
      <c r="B39" s="114"/>
      <c r="C39" s="207"/>
      <c r="D39" s="14"/>
      <c r="E39" s="135"/>
      <c r="F39" s="15"/>
      <c r="G39" s="15"/>
      <c r="H39" s="52"/>
      <c r="I39" s="60"/>
      <c r="J39" s="56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s="154" customFormat="1" ht="14.25" x14ac:dyDescent="0.2">
      <c r="A40" s="146" t="s">
        <v>493</v>
      </c>
      <c r="B40" s="147"/>
      <c r="C40" s="210">
        <v>1802139</v>
      </c>
      <c r="D40" s="148"/>
      <c r="E40" s="146">
        <v>4044650</v>
      </c>
      <c r="F40" s="149">
        <v>2</v>
      </c>
      <c r="G40" s="149">
        <f>+ROUND(E40*F40,0)</f>
        <v>8089300</v>
      </c>
      <c r="H40" s="150"/>
      <c r="I40" s="151"/>
      <c r="J40" s="152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</row>
    <row r="41" spans="1:21" s="154" customFormat="1" ht="14.25" x14ac:dyDescent="0.2">
      <c r="A41" s="146"/>
      <c r="B41" s="147"/>
      <c r="C41" s="211"/>
      <c r="D41" s="148"/>
      <c r="E41" s="146"/>
      <c r="F41" s="149"/>
      <c r="G41" s="149"/>
      <c r="H41" s="150"/>
      <c r="I41" s="151"/>
      <c r="J41" s="152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</row>
    <row r="42" spans="1:21" s="8" customFormat="1" ht="14.25" x14ac:dyDescent="0.2">
      <c r="A42" s="145" t="s">
        <v>494</v>
      </c>
      <c r="B42" s="114"/>
      <c r="C42" s="212"/>
      <c r="D42" s="14"/>
      <c r="E42" s="135"/>
      <c r="F42" s="15"/>
      <c r="G42" s="15"/>
      <c r="H42" s="52"/>
      <c r="I42" s="60"/>
      <c r="J42" s="56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s="8" customFormat="1" ht="14.25" x14ac:dyDescent="0.2">
      <c r="A43" s="145" t="s">
        <v>495</v>
      </c>
      <c r="B43" s="114"/>
      <c r="C43" s="212"/>
      <c r="D43" s="14"/>
      <c r="E43" s="135"/>
      <c r="F43" s="15"/>
      <c r="G43" s="15"/>
      <c r="H43" s="52"/>
      <c r="I43" s="60"/>
      <c r="J43" s="56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s="154" customFormat="1" ht="14.25" x14ac:dyDescent="0.2">
      <c r="A44" s="146" t="s">
        <v>980</v>
      </c>
      <c r="B44" s="147"/>
      <c r="C44" s="211">
        <v>1701123</v>
      </c>
      <c r="D44" s="148"/>
      <c r="E44" s="146">
        <v>787130</v>
      </c>
      <c r="F44" s="149"/>
      <c r="G44" s="149"/>
      <c r="H44" s="150"/>
      <c r="I44" s="151"/>
      <c r="J44" s="152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</row>
    <row r="45" spans="1:21" s="154" customFormat="1" ht="14.25" x14ac:dyDescent="0.2">
      <c r="A45" s="146" t="s">
        <v>981</v>
      </c>
      <c r="B45" s="147"/>
      <c r="C45" s="211" t="s">
        <v>1020</v>
      </c>
      <c r="D45" s="148"/>
      <c r="E45" s="146">
        <v>2647220</v>
      </c>
      <c r="F45" s="149"/>
      <c r="G45" s="149"/>
      <c r="H45" s="150"/>
      <c r="I45" s="151"/>
      <c r="J45" s="152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</row>
    <row r="46" spans="1:21" s="154" customFormat="1" ht="27" x14ac:dyDescent="0.2">
      <c r="A46" s="146" t="s">
        <v>982</v>
      </c>
      <c r="B46" s="147"/>
      <c r="C46" s="211">
        <v>1703117</v>
      </c>
      <c r="D46" s="148"/>
      <c r="E46" s="146">
        <v>2976420</v>
      </c>
      <c r="F46" s="149"/>
      <c r="G46" s="149"/>
      <c r="H46" s="150"/>
      <c r="I46" s="151"/>
      <c r="J46" s="152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</row>
    <row r="47" spans="1:21" s="154" customFormat="1" ht="14.25" x14ac:dyDescent="0.2">
      <c r="A47" s="146"/>
      <c r="B47" s="147"/>
      <c r="C47" s="211"/>
      <c r="D47" s="148"/>
      <c r="E47" s="146"/>
      <c r="F47" s="149"/>
      <c r="G47" s="149"/>
      <c r="H47" s="150"/>
      <c r="I47" s="151"/>
      <c r="J47" s="152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</row>
    <row r="48" spans="1:21" s="8" customFormat="1" ht="14.25" x14ac:dyDescent="0.2">
      <c r="A48" s="145" t="s">
        <v>496</v>
      </c>
      <c r="B48" s="114"/>
      <c r="C48" s="212">
        <v>0</v>
      </c>
      <c r="D48" s="14"/>
      <c r="E48" s="135"/>
      <c r="F48" s="15"/>
      <c r="G48" s="15"/>
      <c r="H48" s="52"/>
      <c r="I48" s="60"/>
      <c r="J48" s="5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s="154" customFormat="1" ht="14.25" x14ac:dyDescent="0.2">
      <c r="A49" s="146" t="s">
        <v>983</v>
      </c>
      <c r="B49" s="147"/>
      <c r="C49" s="211">
        <v>1701114</v>
      </c>
      <c r="D49" s="148"/>
      <c r="E49" s="146">
        <v>293600</v>
      </c>
      <c r="F49" s="149"/>
      <c r="G49" s="149"/>
      <c r="H49" s="150"/>
      <c r="I49" s="151"/>
      <c r="J49" s="152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</row>
    <row r="50" spans="1:21" s="154" customFormat="1" ht="14.25" x14ac:dyDescent="0.2">
      <c r="A50" s="146" t="s">
        <v>984</v>
      </c>
      <c r="B50" s="147"/>
      <c r="C50" s="211">
        <v>1703014</v>
      </c>
      <c r="D50" s="148"/>
      <c r="E50" s="146">
        <v>1187530</v>
      </c>
      <c r="F50" s="149"/>
      <c r="G50" s="149"/>
      <c r="H50" s="150"/>
      <c r="I50" s="151"/>
      <c r="J50" s="152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</row>
    <row r="51" spans="1:21" s="154" customFormat="1" ht="14.25" x14ac:dyDescent="0.2">
      <c r="A51" s="146" t="s">
        <v>985</v>
      </c>
      <c r="B51" s="147"/>
      <c r="C51" s="211">
        <v>1703114</v>
      </c>
      <c r="D51" s="148"/>
      <c r="E51" s="146">
        <v>2178850</v>
      </c>
      <c r="F51" s="149"/>
      <c r="G51" s="149"/>
      <c r="H51" s="150"/>
      <c r="I51" s="151"/>
      <c r="J51" s="152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</row>
    <row r="52" spans="1:21" s="154" customFormat="1" ht="14.25" x14ac:dyDescent="0.2">
      <c r="A52" s="146"/>
      <c r="B52" s="147"/>
      <c r="C52" s="209"/>
      <c r="D52" s="148"/>
      <c r="E52" s="146"/>
      <c r="F52" s="149"/>
      <c r="G52" s="149"/>
      <c r="H52" s="150"/>
      <c r="I52" s="151"/>
      <c r="J52" s="152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</row>
    <row r="53" spans="1:21" s="8" customFormat="1" ht="14.25" x14ac:dyDescent="0.2">
      <c r="A53" s="145" t="s">
        <v>497</v>
      </c>
      <c r="B53" s="114"/>
      <c r="C53" s="207"/>
      <c r="D53" s="14"/>
      <c r="E53" s="135"/>
      <c r="F53" s="15"/>
      <c r="G53" s="15"/>
      <c r="H53" s="52"/>
      <c r="I53" s="60"/>
      <c r="J53" s="56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s="154" customFormat="1" ht="14.25" x14ac:dyDescent="0.2">
      <c r="A54" s="146" t="s">
        <v>986</v>
      </c>
      <c r="B54" s="147"/>
      <c r="C54" s="211">
        <v>1103027</v>
      </c>
      <c r="D54" s="148"/>
      <c r="E54" s="146">
        <v>2844520</v>
      </c>
      <c r="F54" s="149"/>
      <c r="G54" s="149"/>
      <c r="H54" s="150"/>
      <c r="I54" s="151"/>
      <c r="J54" s="152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</row>
    <row r="55" spans="1:21" s="154" customFormat="1" ht="14.25" x14ac:dyDescent="0.2">
      <c r="A55" s="146" t="s">
        <v>987</v>
      </c>
      <c r="B55" s="147"/>
      <c r="C55" s="211">
        <v>1103127</v>
      </c>
      <c r="D55" s="148"/>
      <c r="E55" s="146">
        <v>4266790</v>
      </c>
      <c r="F55" s="149"/>
      <c r="G55" s="149"/>
      <c r="H55" s="150"/>
      <c r="I55" s="151"/>
      <c r="J55" s="152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</row>
    <row r="56" spans="1:21" s="154" customFormat="1" ht="14.25" x14ac:dyDescent="0.2">
      <c r="A56" s="146" t="s">
        <v>988</v>
      </c>
      <c r="B56" s="147"/>
      <c r="C56" s="211" t="s">
        <v>744</v>
      </c>
      <c r="D56" s="148"/>
      <c r="E56" s="146">
        <v>2302000</v>
      </c>
      <c r="F56" s="149"/>
      <c r="G56" s="149"/>
      <c r="H56" s="150"/>
      <c r="I56" s="151"/>
      <c r="J56" s="152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</row>
    <row r="57" spans="1:21" s="154" customFormat="1" ht="14.25" x14ac:dyDescent="0.2">
      <c r="A57" s="146" t="s">
        <v>989</v>
      </c>
      <c r="B57" s="147"/>
      <c r="C57" s="211">
        <v>1103120</v>
      </c>
      <c r="D57" s="148"/>
      <c r="E57" s="146">
        <v>3453030</v>
      </c>
      <c r="F57" s="149"/>
      <c r="G57" s="149"/>
      <c r="H57" s="150"/>
      <c r="I57" s="151"/>
      <c r="J57" s="152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</row>
    <row r="58" spans="1:21" s="154" customFormat="1" ht="14.25" x14ac:dyDescent="0.2">
      <c r="A58" s="146" t="s">
        <v>990</v>
      </c>
      <c r="B58" s="147"/>
      <c r="C58" s="211">
        <v>1103000</v>
      </c>
      <c r="D58" s="148"/>
      <c r="E58" s="146">
        <v>5655280</v>
      </c>
      <c r="F58" s="149"/>
      <c r="G58" s="149"/>
      <c r="H58" s="150"/>
      <c r="I58" s="151"/>
      <c r="J58" s="152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s="154" customFormat="1" ht="40.5" x14ac:dyDescent="0.2">
      <c r="A59" s="146" t="s">
        <v>991</v>
      </c>
      <c r="B59" s="147"/>
      <c r="C59" s="211">
        <v>1103100</v>
      </c>
      <c r="D59" s="148"/>
      <c r="E59" s="146">
        <v>7069120</v>
      </c>
      <c r="F59" s="149"/>
      <c r="G59" s="149"/>
      <c r="H59" s="150"/>
      <c r="I59" s="151"/>
      <c r="J59" s="152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</row>
    <row r="60" spans="1:21" s="154" customFormat="1" ht="27" x14ac:dyDescent="0.2">
      <c r="A60" s="155" t="s">
        <v>992</v>
      </c>
      <c r="B60" s="147"/>
      <c r="C60" s="211">
        <v>1104100</v>
      </c>
      <c r="D60" s="148"/>
      <c r="E60" s="146">
        <v>4128490</v>
      </c>
      <c r="F60" s="149"/>
      <c r="G60" s="149"/>
      <c r="H60" s="150"/>
      <c r="I60" s="151"/>
      <c r="J60" s="152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</row>
    <row r="61" spans="1:21" s="154" customFormat="1" ht="14.25" x14ac:dyDescent="0.2">
      <c r="A61" s="146" t="s">
        <v>993</v>
      </c>
      <c r="B61" s="147"/>
      <c r="C61" s="211">
        <v>1103049</v>
      </c>
      <c r="D61" s="148"/>
      <c r="E61" s="146">
        <v>1167550</v>
      </c>
      <c r="F61" s="149"/>
      <c r="G61" s="149"/>
      <c r="H61" s="150"/>
      <c r="I61" s="151"/>
      <c r="J61" s="152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</row>
    <row r="62" spans="1:21" s="154" customFormat="1" ht="14.25" x14ac:dyDescent="0.2">
      <c r="A62" s="146" t="s">
        <v>994</v>
      </c>
      <c r="B62" s="147"/>
      <c r="C62" s="211">
        <v>1101113</v>
      </c>
      <c r="D62" s="148"/>
      <c r="E62" s="146">
        <v>476760</v>
      </c>
      <c r="F62" s="149"/>
      <c r="G62" s="149"/>
      <c r="H62" s="150"/>
      <c r="I62" s="151"/>
      <c r="J62" s="152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</row>
    <row r="63" spans="1:21" s="154" customFormat="1" ht="14.25" x14ac:dyDescent="0.2">
      <c r="A63" s="146" t="s">
        <v>995</v>
      </c>
      <c r="B63" s="147"/>
      <c r="C63" s="211">
        <v>1103041</v>
      </c>
      <c r="D63" s="148"/>
      <c r="E63" s="146">
        <v>5146360</v>
      </c>
      <c r="F63" s="149"/>
      <c r="G63" s="149"/>
      <c r="H63" s="150"/>
      <c r="I63" s="151"/>
      <c r="J63" s="152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</row>
    <row r="64" spans="1:21" s="154" customFormat="1" ht="27" x14ac:dyDescent="0.2">
      <c r="A64" s="146" t="s">
        <v>996</v>
      </c>
      <c r="B64" s="147"/>
      <c r="C64" s="211"/>
      <c r="D64" s="148"/>
      <c r="E64" s="146">
        <v>13062430</v>
      </c>
      <c r="F64" s="149"/>
      <c r="G64" s="149"/>
      <c r="H64" s="150"/>
      <c r="I64" s="151"/>
      <c r="J64" s="152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</row>
    <row r="65" spans="1:21" s="154" customFormat="1" ht="14.25" x14ac:dyDescent="0.2">
      <c r="A65" s="146" t="s">
        <v>997</v>
      </c>
      <c r="B65" s="147"/>
      <c r="C65" s="211">
        <v>2104313</v>
      </c>
      <c r="D65" s="148"/>
      <c r="E65" s="146">
        <v>5112800</v>
      </c>
      <c r="F65" s="149"/>
      <c r="G65" s="149"/>
      <c r="H65" s="150"/>
      <c r="I65" s="151"/>
      <c r="J65" s="152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</row>
    <row r="66" spans="1:21" s="154" customFormat="1" ht="14.25" x14ac:dyDescent="0.2">
      <c r="A66" s="146" t="s">
        <v>998</v>
      </c>
      <c r="B66" s="147"/>
      <c r="C66" s="211" t="s">
        <v>1021</v>
      </c>
      <c r="D66" s="148"/>
      <c r="E66" s="146">
        <v>1387490</v>
      </c>
      <c r="F66" s="149"/>
      <c r="G66" s="149"/>
      <c r="H66" s="150"/>
      <c r="I66" s="151"/>
      <c r="J66" s="152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</row>
    <row r="67" spans="1:21" s="154" customFormat="1" ht="14.25" x14ac:dyDescent="0.2">
      <c r="A67" s="146" t="s">
        <v>999</v>
      </c>
      <c r="B67" s="147"/>
      <c r="C67" s="211">
        <v>1103043</v>
      </c>
      <c r="D67" s="148"/>
      <c r="E67" s="146">
        <v>1862960</v>
      </c>
      <c r="F67" s="149"/>
      <c r="G67" s="149"/>
      <c r="H67" s="150"/>
      <c r="I67" s="151"/>
      <c r="J67" s="152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</row>
    <row r="68" spans="1:21" s="154" customFormat="1" ht="14.25" x14ac:dyDescent="0.2">
      <c r="A68" s="146" t="s">
        <v>1000</v>
      </c>
      <c r="B68" s="147"/>
      <c r="C68" s="211">
        <v>1103132</v>
      </c>
      <c r="D68" s="148"/>
      <c r="E68" s="146">
        <v>1072140</v>
      </c>
      <c r="F68" s="149"/>
      <c r="G68" s="149"/>
      <c r="H68" s="150"/>
      <c r="I68" s="151"/>
      <c r="J68" s="152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</row>
    <row r="69" spans="1:21" s="154" customFormat="1" ht="14.25" x14ac:dyDescent="0.2">
      <c r="A69" s="146" t="s">
        <v>1001</v>
      </c>
      <c r="B69" s="147"/>
      <c r="C69" s="211">
        <v>3007201</v>
      </c>
      <c r="D69" s="148"/>
      <c r="E69" s="146">
        <v>2261690</v>
      </c>
      <c r="F69" s="149"/>
      <c r="G69" s="149"/>
      <c r="H69" s="150"/>
      <c r="I69" s="151"/>
      <c r="J69" s="152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</row>
    <row r="70" spans="1:21" s="154" customFormat="1" ht="14.25" x14ac:dyDescent="0.2">
      <c r="A70" s="146"/>
      <c r="B70" s="147"/>
      <c r="C70" s="208"/>
      <c r="D70" s="148"/>
      <c r="E70" s="146"/>
      <c r="F70" s="149"/>
      <c r="G70" s="149"/>
      <c r="H70" s="150"/>
      <c r="I70" s="151"/>
      <c r="J70" s="152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:21" s="8" customFormat="1" ht="14.25" x14ac:dyDescent="0.2">
      <c r="A71" s="145" t="s">
        <v>498</v>
      </c>
      <c r="B71" s="114"/>
      <c r="C71" s="207"/>
      <c r="D71" s="14"/>
      <c r="E71" s="135"/>
      <c r="F71" s="15"/>
      <c r="G71" s="15"/>
      <c r="H71" s="52"/>
      <c r="I71" s="60"/>
      <c r="J71" s="56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21" s="8" customFormat="1" ht="14.25" x14ac:dyDescent="0.2">
      <c r="A72" s="145" t="s">
        <v>499</v>
      </c>
      <c r="B72" s="114"/>
      <c r="C72" s="207"/>
      <c r="D72" s="14"/>
      <c r="E72" s="135"/>
      <c r="F72" s="15"/>
      <c r="G72" s="15"/>
      <c r="H72" s="52"/>
      <c r="I72" s="60"/>
      <c r="J72" s="56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1:21" s="8" customFormat="1" ht="14.25" x14ac:dyDescent="0.2">
      <c r="A73" s="139" t="s">
        <v>1002</v>
      </c>
      <c r="B73" s="114"/>
      <c r="C73" s="213"/>
      <c r="D73" s="14"/>
      <c r="E73" s="139">
        <v>3050940</v>
      </c>
      <c r="F73" s="15"/>
      <c r="G73" s="15"/>
      <c r="H73" s="52"/>
      <c r="I73" s="60"/>
      <c r="J73" s="56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  <row r="74" spans="1:21" s="8" customFormat="1" ht="14.25" x14ac:dyDescent="0.2">
      <c r="A74" s="139" t="s">
        <v>1003</v>
      </c>
      <c r="B74" s="114"/>
      <c r="C74" s="214" t="s">
        <v>1022</v>
      </c>
      <c r="D74" s="14"/>
      <c r="E74" s="139">
        <v>210500</v>
      </c>
      <c r="F74" s="15"/>
      <c r="G74" s="15"/>
      <c r="H74" s="52"/>
      <c r="I74" s="60"/>
      <c r="J74" s="56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</row>
    <row r="75" spans="1:21" s="8" customFormat="1" ht="14.25" x14ac:dyDescent="0.2">
      <c r="A75" s="139"/>
      <c r="B75" s="114"/>
      <c r="C75" s="213"/>
      <c r="D75" s="14"/>
      <c r="E75" s="139"/>
      <c r="F75" s="15"/>
      <c r="G75" s="15"/>
      <c r="H75" s="52"/>
      <c r="I75" s="60"/>
      <c r="J75" s="56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</row>
    <row r="76" spans="1:21" s="8" customFormat="1" ht="14.25" x14ac:dyDescent="0.2">
      <c r="A76" s="145" t="s">
        <v>500</v>
      </c>
      <c r="B76" s="114"/>
      <c r="C76" s="207"/>
      <c r="D76" s="14"/>
      <c r="E76" s="135"/>
      <c r="F76" s="15"/>
      <c r="G76" s="15"/>
      <c r="H76" s="52"/>
      <c r="I76" s="60"/>
      <c r="J76" s="56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</row>
    <row r="77" spans="1:21" s="154" customFormat="1" ht="14.25" x14ac:dyDescent="0.2">
      <c r="A77" s="146" t="s">
        <v>1004</v>
      </c>
      <c r="B77" s="147"/>
      <c r="C77" s="211">
        <v>1801018</v>
      </c>
      <c r="D77" s="148"/>
      <c r="E77" s="146">
        <v>326330</v>
      </c>
      <c r="F77" s="149"/>
      <c r="G77" s="149"/>
      <c r="H77" s="150"/>
      <c r="I77" s="151"/>
      <c r="J77" s="152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:21" s="154" customFormat="1" ht="14.25" x14ac:dyDescent="0.2">
      <c r="A78" s="146" t="s">
        <v>1005</v>
      </c>
      <c r="B78" s="147"/>
      <c r="C78" s="211">
        <v>1801025</v>
      </c>
      <c r="D78" s="148"/>
      <c r="E78" s="146">
        <v>158580</v>
      </c>
      <c r="F78" s="149"/>
      <c r="G78" s="149"/>
      <c r="H78" s="150"/>
      <c r="I78" s="151"/>
      <c r="J78" s="152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:21" s="154" customFormat="1" ht="14.25" x14ac:dyDescent="0.2">
      <c r="A79" s="146" t="s">
        <v>1006</v>
      </c>
      <c r="B79" s="147"/>
      <c r="C79" s="211">
        <v>1801031</v>
      </c>
      <c r="D79" s="148"/>
      <c r="E79" s="146">
        <v>215790</v>
      </c>
      <c r="F79" s="149"/>
      <c r="G79" s="149"/>
      <c r="H79" s="150"/>
      <c r="I79" s="151"/>
      <c r="J79" s="152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</row>
    <row r="80" spans="1:21" s="154" customFormat="1" ht="14.25" x14ac:dyDescent="0.2">
      <c r="A80" s="146" t="s">
        <v>1007</v>
      </c>
      <c r="B80" s="147"/>
      <c r="C80" s="211">
        <v>1801028</v>
      </c>
      <c r="D80" s="148"/>
      <c r="E80" s="146">
        <v>185660</v>
      </c>
      <c r="F80" s="149"/>
      <c r="G80" s="149"/>
      <c r="H80" s="150"/>
      <c r="I80" s="151"/>
      <c r="J80" s="152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</row>
    <row r="81" spans="1:21" s="154" customFormat="1" ht="27" x14ac:dyDescent="0.2">
      <c r="A81" s="146" t="s">
        <v>1008</v>
      </c>
      <c r="B81" s="147"/>
      <c r="C81" s="211">
        <v>1801033</v>
      </c>
      <c r="D81" s="148"/>
      <c r="E81" s="146">
        <v>184240</v>
      </c>
      <c r="F81" s="149"/>
      <c r="G81" s="149"/>
      <c r="H81" s="150"/>
      <c r="I81" s="151"/>
      <c r="J81" s="152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</row>
    <row r="82" spans="1:21" s="154" customFormat="1" ht="14.25" x14ac:dyDescent="0.2">
      <c r="A82" s="146" t="s">
        <v>1009</v>
      </c>
      <c r="B82" s="147"/>
      <c r="C82" s="211">
        <v>1704059</v>
      </c>
      <c r="D82" s="148"/>
      <c r="E82" s="146">
        <v>1077440</v>
      </c>
      <c r="F82" s="149"/>
      <c r="G82" s="149"/>
      <c r="H82" s="150"/>
      <c r="I82" s="151"/>
      <c r="J82" s="152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</row>
    <row r="83" spans="1:21" s="154" customFormat="1" ht="14.25" x14ac:dyDescent="0.2">
      <c r="A83" s="146" t="s">
        <v>1010</v>
      </c>
      <c r="B83" s="147"/>
      <c r="C83" s="211">
        <v>1801133</v>
      </c>
      <c r="D83" s="148"/>
      <c r="E83" s="146">
        <v>195650</v>
      </c>
      <c r="F83" s="149"/>
      <c r="G83" s="149"/>
      <c r="H83" s="150"/>
      <c r="I83" s="151"/>
      <c r="J83" s="152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</row>
    <row r="84" spans="1:21" s="154" customFormat="1" ht="14.25" x14ac:dyDescent="0.2">
      <c r="A84" s="146" t="s">
        <v>1011</v>
      </c>
      <c r="B84" s="147"/>
      <c r="C84" s="211">
        <v>1801125</v>
      </c>
      <c r="D84" s="148"/>
      <c r="E84" s="146">
        <v>141490</v>
      </c>
      <c r="F84" s="149"/>
      <c r="G84" s="149"/>
      <c r="H84" s="150"/>
      <c r="I84" s="151"/>
      <c r="J84" s="152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</row>
    <row r="85" spans="1:21" s="154" customFormat="1" ht="14.25" x14ac:dyDescent="0.2">
      <c r="A85" s="146" t="s">
        <v>1012</v>
      </c>
      <c r="B85" s="147"/>
      <c r="C85" s="211">
        <v>1801036</v>
      </c>
      <c r="D85" s="148"/>
      <c r="E85" s="146">
        <v>290500</v>
      </c>
      <c r="F85" s="149"/>
      <c r="G85" s="149"/>
      <c r="H85" s="150"/>
      <c r="I85" s="151"/>
      <c r="J85" s="152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</row>
    <row r="86" spans="1:21" s="154" customFormat="1" ht="14.25" x14ac:dyDescent="0.2">
      <c r="A86" s="146" t="s">
        <v>1013</v>
      </c>
      <c r="B86" s="147"/>
      <c r="C86" s="211">
        <v>1801027</v>
      </c>
      <c r="D86" s="148"/>
      <c r="E86" s="146">
        <v>779240</v>
      </c>
      <c r="F86" s="149"/>
      <c r="G86" s="149"/>
      <c r="H86" s="150"/>
      <c r="I86" s="151"/>
      <c r="J86" s="152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</row>
    <row r="87" spans="1:21" s="154" customFormat="1" ht="14.25" x14ac:dyDescent="0.2">
      <c r="A87" s="146" t="s">
        <v>1014</v>
      </c>
      <c r="B87" s="147"/>
      <c r="C87" s="210">
        <v>1801045</v>
      </c>
      <c r="D87" s="148"/>
      <c r="E87" s="146">
        <v>198460</v>
      </c>
      <c r="F87" s="149"/>
      <c r="G87" s="149"/>
      <c r="H87" s="150"/>
      <c r="I87" s="151"/>
      <c r="J87" s="152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</row>
    <row r="88" spans="1:21" s="154" customFormat="1" ht="14.25" x14ac:dyDescent="0.2">
      <c r="A88" s="146"/>
      <c r="B88" s="147"/>
      <c r="C88" s="209"/>
      <c r="D88" s="148"/>
      <c r="E88" s="146"/>
      <c r="F88" s="149"/>
      <c r="G88" s="149"/>
      <c r="H88" s="150"/>
      <c r="I88" s="151"/>
      <c r="J88" s="152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</row>
    <row r="89" spans="1:21" s="8" customFormat="1" ht="14.25" x14ac:dyDescent="0.2">
      <c r="A89" s="145" t="s">
        <v>501</v>
      </c>
      <c r="B89" s="114"/>
      <c r="C89" s="207"/>
      <c r="D89" s="14"/>
      <c r="E89" s="135"/>
      <c r="F89" s="15"/>
      <c r="G89" s="15"/>
      <c r="H89" s="52"/>
      <c r="I89" s="60"/>
      <c r="J89" s="56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</row>
    <row r="90" spans="1:21" s="154" customFormat="1" ht="14.25" x14ac:dyDescent="0.2">
      <c r="A90" s="146" t="s">
        <v>1015</v>
      </c>
      <c r="B90" s="147"/>
      <c r="C90" s="210">
        <v>1802047</v>
      </c>
      <c r="D90" s="148"/>
      <c r="E90" s="146">
        <v>4052650</v>
      </c>
      <c r="F90" s="149"/>
      <c r="G90" s="149"/>
      <c r="H90" s="150"/>
      <c r="I90" s="151"/>
      <c r="J90" s="152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</row>
    <row r="91" spans="1:21" s="154" customFormat="1" ht="14.25" x14ac:dyDescent="0.2">
      <c r="A91" s="146"/>
      <c r="B91" s="147"/>
      <c r="C91" s="209"/>
      <c r="D91" s="148"/>
      <c r="E91" s="146"/>
      <c r="F91" s="149"/>
      <c r="G91" s="149"/>
      <c r="H91" s="150"/>
      <c r="I91" s="151"/>
      <c r="J91" s="152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</row>
    <row r="92" spans="1:21" s="8" customFormat="1" ht="14.25" x14ac:dyDescent="0.2">
      <c r="A92" s="145" t="s">
        <v>502</v>
      </c>
      <c r="B92" s="114"/>
      <c r="C92" s="207"/>
      <c r="D92" s="14"/>
      <c r="E92" s="135"/>
      <c r="F92" s="15"/>
      <c r="G92" s="15"/>
      <c r="H92" s="52"/>
      <c r="I92" s="60"/>
      <c r="J92" s="56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</row>
    <row r="93" spans="1:21" s="154" customFormat="1" ht="14.25" x14ac:dyDescent="0.2">
      <c r="A93" s="146" t="s">
        <v>1016</v>
      </c>
      <c r="B93" s="147"/>
      <c r="C93" s="209"/>
      <c r="D93" s="148"/>
      <c r="E93" s="146">
        <v>372870</v>
      </c>
      <c r="F93" s="149"/>
      <c r="G93" s="149"/>
      <c r="H93" s="150"/>
      <c r="I93" s="151"/>
      <c r="J93" s="152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</row>
    <row r="94" spans="1:21" s="154" customFormat="1" ht="14.25" x14ac:dyDescent="0.2">
      <c r="A94" s="146" t="s">
        <v>1017</v>
      </c>
      <c r="B94" s="147"/>
      <c r="C94" s="209"/>
      <c r="D94" s="148"/>
      <c r="E94" s="146">
        <v>474330</v>
      </c>
      <c r="F94" s="149"/>
      <c r="G94" s="149"/>
      <c r="H94" s="150"/>
      <c r="I94" s="151"/>
      <c r="J94" s="152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</row>
    <row r="95" spans="1:21" s="154" customFormat="1" ht="14.25" x14ac:dyDescent="0.2">
      <c r="A95" s="146"/>
      <c r="B95" s="147"/>
      <c r="C95" s="208"/>
      <c r="D95" s="148"/>
      <c r="E95" s="146"/>
      <c r="F95" s="149"/>
      <c r="G95" s="149"/>
      <c r="H95" s="150"/>
      <c r="I95" s="151"/>
      <c r="J95" s="152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</row>
    <row r="96" spans="1:21" s="8" customFormat="1" ht="14.25" x14ac:dyDescent="0.2">
      <c r="A96" s="145" t="s">
        <v>503</v>
      </c>
      <c r="B96" s="114"/>
      <c r="C96" s="207"/>
      <c r="D96" s="14"/>
      <c r="E96" s="135"/>
      <c r="F96" s="15"/>
      <c r="G96" s="15"/>
      <c r="H96" s="52"/>
      <c r="I96" s="60"/>
      <c r="J96" s="56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</row>
    <row r="97" spans="1:21" s="154" customFormat="1" ht="14.25" x14ac:dyDescent="0.2">
      <c r="A97" s="155" t="s">
        <v>1018</v>
      </c>
      <c r="B97" s="147"/>
      <c r="C97" s="209" t="s">
        <v>1023</v>
      </c>
      <c r="D97" s="148"/>
      <c r="E97" s="146">
        <v>1988170</v>
      </c>
      <c r="F97" s="149"/>
      <c r="G97" s="149"/>
      <c r="H97" s="150"/>
      <c r="I97" s="151"/>
      <c r="J97" s="152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</row>
    <row r="98" spans="1:21" s="154" customFormat="1" ht="14.25" x14ac:dyDescent="0.2">
      <c r="A98" s="146"/>
      <c r="B98" s="147"/>
      <c r="C98" s="209"/>
      <c r="D98" s="148"/>
      <c r="E98" s="146"/>
      <c r="F98" s="149"/>
      <c r="G98" s="149"/>
      <c r="H98" s="150"/>
      <c r="I98" s="151"/>
      <c r="J98" s="152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</row>
    <row r="99" spans="1:21" s="8" customFormat="1" ht="14.25" x14ac:dyDescent="0.2">
      <c r="A99" s="145" t="s">
        <v>504</v>
      </c>
      <c r="B99" s="114"/>
      <c r="C99" s="207"/>
      <c r="D99" s="14"/>
      <c r="E99" s="135"/>
      <c r="F99" s="15"/>
      <c r="G99" s="15"/>
      <c r="H99" s="52"/>
      <c r="I99" s="60"/>
      <c r="J99" s="56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</row>
    <row r="100" spans="1:21" s="154" customFormat="1" ht="14.25" x14ac:dyDescent="0.2">
      <c r="A100" s="146" t="s">
        <v>505</v>
      </c>
      <c r="B100" s="147"/>
      <c r="C100" s="209" t="s">
        <v>1024</v>
      </c>
      <c r="D100" s="148"/>
      <c r="E100" s="146">
        <v>155770</v>
      </c>
      <c r="F100" s="149"/>
      <c r="G100" s="149"/>
      <c r="H100" s="150"/>
      <c r="I100" s="151"/>
      <c r="J100" s="152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</row>
    <row r="101" spans="1:21" s="154" customFormat="1" ht="14.25" x14ac:dyDescent="0.2">
      <c r="A101" s="156"/>
      <c r="B101" s="147"/>
      <c r="C101" s="208"/>
      <c r="D101" s="148"/>
      <c r="E101" s="146"/>
      <c r="F101" s="149"/>
      <c r="G101" s="149"/>
      <c r="H101" s="150"/>
      <c r="I101" s="151"/>
      <c r="J101" s="152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</row>
    <row r="102" spans="1:21" x14ac:dyDescent="0.2">
      <c r="A102" s="14" t="s">
        <v>506</v>
      </c>
      <c r="B102" s="114"/>
      <c r="C102" s="81"/>
      <c r="D102" s="14"/>
      <c r="E102" s="15"/>
      <c r="F102" s="15"/>
      <c r="G102" s="15"/>
      <c r="H102" s="52">
        <f>SUM(J102:U102)</f>
        <v>0</v>
      </c>
      <c r="I102" s="60">
        <f>+H102*E102</f>
        <v>0</v>
      </c>
      <c r="J102" s="54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</row>
    <row r="103" spans="1:21" x14ac:dyDescent="0.2">
      <c r="A103" s="145" t="s">
        <v>507</v>
      </c>
      <c r="B103" s="114"/>
      <c r="C103" s="81"/>
      <c r="D103" s="14"/>
      <c r="E103" s="15"/>
      <c r="F103" s="15"/>
      <c r="G103" s="15"/>
      <c r="H103" s="52"/>
      <c r="I103" s="60"/>
      <c r="J103" s="54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</row>
    <row r="104" spans="1:21" s="159" customFormat="1" ht="40.5" x14ac:dyDescent="0.2">
      <c r="A104" s="146" t="s">
        <v>906</v>
      </c>
      <c r="B104" s="147"/>
      <c r="C104" s="210">
        <v>1704143</v>
      </c>
      <c r="D104" s="148"/>
      <c r="E104" s="146">
        <v>35356610</v>
      </c>
      <c r="F104" s="149"/>
      <c r="G104" s="149"/>
      <c r="H104" s="150"/>
      <c r="I104" s="151"/>
      <c r="J104" s="157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</row>
    <row r="105" spans="1:21" s="159" customFormat="1" ht="14.25" x14ac:dyDescent="0.2">
      <c r="A105" s="146"/>
      <c r="B105" s="147"/>
      <c r="C105" s="209"/>
      <c r="D105" s="148"/>
      <c r="E105" s="146"/>
      <c r="F105" s="149"/>
      <c r="G105" s="149"/>
      <c r="H105" s="150"/>
      <c r="I105" s="151"/>
      <c r="J105" s="157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</row>
    <row r="106" spans="1:21" ht="14.25" x14ac:dyDescent="0.2">
      <c r="A106" s="145" t="s">
        <v>508</v>
      </c>
      <c r="B106" s="114"/>
      <c r="C106" s="207"/>
      <c r="D106" s="14"/>
      <c r="E106" s="135"/>
      <c r="F106" s="15"/>
      <c r="G106" s="15"/>
      <c r="H106" s="52"/>
      <c r="I106" s="60"/>
      <c r="J106" s="54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</row>
    <row r="107" spans="1:21" s="159" customFormat="1" ht="14.25" x14ac:dyDescent="0.2">
      <c r="A107" s="146" t="s">
        <v>907</v>
      </c>
      <c r="B107" s="147"/>
      <c r="C107" s="209"/>
      <c r="D107" s="148"/>
      <c r="E107" s="146">
        <v>9077130</v>
      </c>
      <c r="F107" s="149"/>
      <c r="G107" s="149"/>
      <c r="H107" s="150"/>
      <c r="I107" s="151"/>
      <c r="J107" s="157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</row>
    <row r="108" spans="1:21" s="159" customFormat="1" ht="27" x14ac:dyDescent="0.2">
      <c r="A108" s="146" t="s">
        <v>908</v>
      </c>
      <c r="B108" s="147"/>
      <c r="C108" s="209"/>
      <c r="D108" s="148"/>
      <c r="E108" s="146">
        <v>7283040</v>
      </c>
      <c r="F108" s="149"/>
      <c r="G108" s="149"/>
      <c r="H108" s="150"/>
      <c r="I108" s="151"/>
      <c r="J108" s="157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</row>
    <row r="109" spans="1:21" s="159" customFormat="1" ht="14.25" x14ac:dyDescent="0.2">
      <c r="A109" s="146" t="s">
        <v>909</v>
      </c>
      <c r="B109" s="147"/>
      <c r="C109" s="209"/>
      <c r="D109" s="148"/>
      <c r="E109" s="146">
        <v>3127240</v>
      </c>
      <c r="F109" s="149"/>
      <c r="G109" s="149"/>
      <c r="H109" s="150"/>
      <c r="I109" s="151"/>
      <c r="J109" s="157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</row>
    <row r="110" spans="1:21" s="159" customFormat="1" ht="40.5" x14ac:dyDescent="0.2">
      <c r="A110" s="160" t="s">
        <v>910</v>
      </c>
      <c r="B110" s="147"/>
      <c r="C110" s="210">
        <v>1802100</v>
      </c>
      <c r="D110" s="148"/>
      <c r="E110" s="146">
        <v>30204860</v>
      </c>
      <c r="F110" s="149"/>
      <c r="G110" s="149"/>
      <c r="H110" s="150"/>
      <c r="I110" s="151"/>
      <c r="J110" s="157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</row>
    <row r="111" spans="1:21" s="159" customFormat="1" ht="14.25" x14ac:dyDescent="0.2">
      <c r="A111" s="160" t="s">
        <v>911</v>
      </c>
      <c r="B111" s="147"/>
      <c r="C111" s="210"/>
      <c r="D111" s="148"/>
      <c r="E111" s="146">
        <v>2194340</v>
      </c>
      <c r="F111" s="149"/>
      <c r="G111" s="149"/>
      <c r="H111" s="150"/>
      <c r="I111" s="151"/>
      <c r="J111" s="157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</row>
    <row r="112" spans="1:21" s="159" customFormat="1" ht="14.25" x14ac:dyDescent="0.2">
      <c r="A112" s="146" t="s">
        <v>912</v>
      </c>
      <c r="B112" s="147"/>
      <c r="C112" s="210"/>
      <c r="D112" s="148"/>
      <c r="E112" s="146">
        <v>612000</v>
      </c>
      <c r="F112" s="149"/>
      <c r="G112" s="149"/>
      <c r="H112" s="150"/>
      <c r="I112" s="151"/>
      <c r="J112" s="157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</row>
    <row r="113" spans="1:21" s="159" customFormat="1" ht="27" x14ac:dyDescent="0.2">
      <c r="A113" s="146" t="s">
        <v>913</v>
      </c>
      <c r="B113" s="147"/>
      <c r="C113" s="210"/>
      <c r="D113" s="148"/>
      <c r="E113" s="146">
        <v>2944550</v>
      </c>
      <c r="F113" s="149"/>
      <c r="G113" s="149"/>
      <c r="H113" s="150"/>
      <c r="I113" s="151"/>
      <c r="J113" s="157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</row>
    <row r="114" spans="1:21" s="159" customFormat="1" ht="14.25" x14ac:dyDescent="0.2">
      <c r="A114" s="146" t="s">
        <v>509</v>
      </c>
      <c r="B114" s="147"/>
      <c r="C114" s="210">
        <v>3903004</v>
      </c>
      <c r="D114" s="148"/>
      <c r="E114" s="146">
        <v>1473510</v>
      </c>
      <c r="F114" s="149"/>
      <c r="G114" s="149"/>
      <c r="H114" s="150"/>
      <c r="I114" s="151"/>
      <c r="J114" s="157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</row>
    <row r="115" spans="1:21" s="159" customFormat="1" ht="14.25" x14ac:dyDescent="0.2">
      <c r="A115" s="146" t="s">
        <v>510</v>
      </c>
      <c r="B115" s="147"/>
      <c r="C115" s="210">
        <v>3903005</v>
      </c>
      <c r="D115" s="148"/>
      <c r="E115" s="146">
        <v>496330</v>
      </c>
      <c r="F115" s="149"/>
      <c r="G115" s="149"/>
      <c r="H115" s="150"/>
      <c r="I115" s="151"/>
      <c r="J115" s="157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</row>
    <row r="116" spans="1:21" s="159" customFormat="1" ht="14.25" x14ac:dyDescent="0.2">
      <c r="A116" s="146"/>
      <c r="B116" s="147"/>
      <c r="C116" s="209"/>
      <c r="D116" s="148"/>
      <c r="E116" s="146"/>
      <c r="F116" s="149"/>
      <c r="G116" s="149"/>
      <c r="H116" s="150"/>
      <c r="I116" s="151"/>
      <c r="J116" s="157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</row>
    <row r="117" spans="1:21" ht="14.25" x14ac:dyDescent="0.2">
      <c r="A117" s="145" t="s">
        <v>914</v>
      </c>
      <c r="B117" s="114"/>
      <c r="C117" s="207"/>
      <c r="D117" s="14"/>
      <c r="E117" s="135"/>
      <c r="F117" s="15"/>
      <c r="G117" s="15"/>
      <c r="H117" s="52"/>
      <c r="I117" s="60"/>
      <c r="J117" s="54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</row>
    <row r="118" spans="1:21" s="159" customFormat="1" ht="40.5" x14ac:dyDescent="0.2">
      <c r="A118" s="146" t="s">
        <v>915</v>
      </c>
      <c r="B118" s="147"/>
      <c r="C118" s="208"/>
      <c r="D118" s="148"/>
      <c r="E118" s="146">
        <v>26627210</v>
      </c>
      <c r="F118" s="149"/>
      <c r="G118" s="149"/>
      <c r="H118" s="150"/>
      <c r="I118" s="151"/>
      <c r="J118" s="157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</row>
    <row r="119" spans="1:21" s="159" customFormat="1" ht="14.25" x14ac:dyDescent="0.2">
      <c r="A119" s="146" t="s">
        <v>916</v>
      </c>
      <c r="B119" s="147"/>
      <c r="C119" s="210">
        <v>1703201</v>
      </c>
      <c r="D119" s="148"/>
      <c r="E119" s="146">
        <v>611440</v>
      </c>
      <c r="F119" s="149"/>
      <c r="G119" s="149"/>
      <c r="H119" s="150"/>
      <c r="I119" s="151"/>
      <c r="J119" s="157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</row>
    <row r="120" spans="1:21" s="159" customFormat="1" ht="14.25" x14ac:dyDescent="0.2">
      <c r="A120" s="146"/>
      <c r="B120" s="147"/>
      <c r="C120" s="209"/>
      <c r="D120" s="148"/>
      <c r="E120" s="146"/>
      <c r="F120" s="149"/>
      <c r="G120" s="149"/>
      <c r="H120" s="150"/>
      <c r="I120" s="151"/>
      <c r="J120" s="157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</row>
    <row r="121" spans="1:21" ht="14.25" x14ac:dyDescent="0.2">
      <c r="A121" s="145" t="s">
        <v>917</v>
      </c>
      <c r="B121" s="114"/>
      <c r="C121" s="207"/>
      <c r="D121" s="14"/>
      <c r="E121" s="135"/>
      <c r="F121" s="15"/>
      <c r="G121" s="15"/>
      <c r="H121" s="52"/>
      <c r="I121" s="60"/>
      <c r="J121" s="54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</row>
    <row r="122" spans="1:21" s="159" customFormat="1" ht="27" x14ac:dyDescent="0.2">
      <c r="A122" s="146" t="s">
        <v>918</v>
      </c>
      <c r="B122" s="147"/>
      <c r="C122" s="210">
        <v>1202148</v>
      </c>
      <c r="D122" s="148"/>
      <c r="E122" s="146">
        <v>1480560</v>
      </c>
      <c r="F122" s="149"/>
      <c r="G122" s="149"/>
      <c r="H122" s="150"/>
      <c r="I122" s="151"/>
      <c r="J122" s="157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</row>
    <row r="123" spans="1:21" s="159" customFormat="1" ht="14.25" x14ac:dyDescent="0.2">
      <c r="A123" s="146"/>
      <c r="B123" s="147"/>
      <c r="C123" s="209"/>
      <c r="D123" s="148"/>
      <c r="E123" s="146"/>
      <c r="F123" s="149"/>
      <c r="G123" s="149"/>
      <c r="H123" s="150"/>
      <c r="I123" s="151"/>
      <c r="J123" s="157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</row>
    <row r="124" spans="1:21" ht="14.25" x14ac:dyDescent="0.2">
      <c r="A124" s="145" t="s">
        <v>919</v>
      </c>
      <c r="B124" s="114"/>
      <c r="C124" s="207"/>
      <c r="D124" s="14"/>
      <c r="E124" s="135"/>
      <c r="F124" s="15"/>
      <c r="G124" s="15"/>
      <c r="H124" s="52"/>
      <c r="I124" s="60"/>
      <c r="J124" s="54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</row>
    <row r="125" spans="1:21" s="159" customFormat="1" ht="27" x14ac:dyDescent="0.2">
      <c r="A125" s="146" t="s">
        <v>920</v>
      </c>
      <c r="B125" s="147"/>
      <c r="C125" s="209" t="s">
        <v>956</v>
      </c>
      <c r="D125" s="148"/>
      <c r="E125" s="146">
        <v>881670</v>
      </c>
      <c r="F125" s="149"/>
      <c r="G125" s="149"/>
      <c r="H125" s="150"/>
      <c r="I125" s="151"/>
      <c r="J125" s="157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</row>
    <row r="126" spans="1:21" s="159" customFormat="1" ht="14.25" x14ac:dyDescent="0.2">
      <c r="A126" s="146" t="s">
        <v>921</v>
      </c>
      <c r="B126" s="147"/>
      <c r="C126" s="206">
        <v>1802039</v>
      </c>
      <c r="D126" s="148"/>
      <c r="E126" s="146">
        <v>2342490</v>
      </c>
      <c r="F126" s="149"/>
      <c r="G126" s="149"/>
      <c r="H126" s="150"/>
      <c r="I126" s="151"/>
      <c r="J126" s="157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</row>
    <row r="127" spans="1:21" s="159" customFormat="1" ht="14.25" x14ac:dyDescent="0.2">
      <c r="A127" s="146" t="s">
        <v>922</v>
      </c>
      <c r="B127" s="147"/>
      <c r="C127" s="210">
        <v>1704043</v>
      </c>
      <c r="D127" s="148"/>
      <c r="E127" s="146">
        <v>2342490</v>
      </c>
      <c r="F127" s="149"/>
      <c r="G127" s="149"/>
      <c r="H127" s="150"/>
      <c r="I127" s="151"/>
      <c r="J127" s="157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</row>
    <row r="128" spans="1:21" s="159" customFormat="1" ht="14.25" x14ac:dyDescent="0.2">
      <c r="A128" s="146" t="s">
        <v>923</v>
      </c>
      <c r="B128" s="147"/>
      <c r="C128" s="206">
        <v>1703056</v>
      </c>
      <c r="D128" s="148"/>
      <c r="E128" s="146">
        <v>2547640</v>
      </c>
      <c r="F128" s="149"/>
      <c r="G128" s="149"/>
      <c r="H128" s="150"/>
      <c r="I128" s="151"/>
      <c r="J128" s="157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</row>
    <row r="129" spans="1:21" s="159" customFormat="1" ht="14.25" x14ac:dyDescent="0.2">
      <c r="A129" s="146"/>
      <c r="B129" s="147"/>
      <c r="C129" s="209"/>
      <c r="D129" s="148"/>
      <c r="E129" s="146"/>
      <c r="F129" s="149"/>
      <c r="G129" s="149"/>
      <c r="H129" s="150"/>
      <c r="I129" s="151"/>
      <c r="J129" s="157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</row>
    <row r="130" spans="1:21" ht="14.25" x14ac:dyDescent="0.2">
      <c r="A130" s="145" t="s">
        <v>924</v>
      </c>
      <c r="B130" s="114"/>
      <c r="C130" s="207"/>
      <c r="D130" s="14"/>
      <c r="E130" s="135"/>
      <c r="F130" s="15"/>
      <c r="G130" s="15"/>
      <c r="H130" s="52"/>
      <c r="I130" s="60"/>
      <c r="J130" s="54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</row>
    <row r="131" spans="1:21" s="159" customFormat="1" ht="14.25" x14ac:dyDescent="0.2">
      <c r="A131" s="146" t="s">
        <v>925</v>
      </c>
      <c r="B131" s="147"/>
      <c r="C131" s="210">
        <v>3005002</v>
      </c>
      <c r="D131" s="148"/>
      <c r="E131" s="146">
        <v>371410</v>
      </c>
      <c r="F131" s="149"/>
      <c r="G131" s="149"/>
      <c r="H131" s="150"/>
      <c r="I131" s="151"/>
      <c r="J131" s="157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</row>
    <row r="132" spans="1:21" s="159" customFormat="1" ht="14.25" x14ac:dyDescent="0.2">
      <c r="A132" s="146"/>
      <c r="B132" s="147"/>
      <c r="C132" s="209"/>
      <c r="D132" s="148"/>
      <c r="E132" s="146"/>
      <c r="F132" s="149"/>
      <c r="G132" s="149"/>
      <c r="H132" s="150"/>
      <c r="I132" s="151"/>
      <c r="J132" s="157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</row>
    <row r="133" spans="1:21" ht="14.25" x14ac:dyDescent="0.2">
      <c r="A133" s="145" t="s">
        <v>926</v>
      </c>
      <c r="B133" s="114"/>
      <c r="C133" s="207"/>
      <c r="D133" s="14"/>
      <c r="E133" s="135"/>
      <c r="F133" s="15"/>
      <c r="G133" s="15"/>
      <c r="H133" s="52"/>
      <c r="I133" s="60"/>
      <c r="J133" s="54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</row>
    <row r="134" spans="1:21" s="159" customFormat="1" ht="14.25" x14ac:dyDescent="0.2">
      <c r="A134" s="146" t="s">
        <v>927</v>
      </c>
      <c r="B134" s="147"/>
      <c r="C134" s="215">
        <v>305064</v>
      </c>
      <c r="D134" s="148"/>
      <c r="E134" s="146">
        <v>375720</v>
      </c>
      <c r="F134" s="149"/>
      <c r="G134" s="149"/>
      <c r="H134" s="150"/>
      <c r="I134" s="151"/>
      <c r="J134" s="157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</row>
    <row r="135" spans="1:21" s="159" customFormat="1" ht="14.25" x14ac:dyDescent="0.2">
      <c r="A135" s="146" t="s">
        <v>928</v>
      </c>
      <c r="B135" s="147"/>
      <c r="C135" s="215">
        <v>305065</v>
      </c>
      <c r="D135" s="148"/>
      <c r="E135" s="146">
        <v>366430</v>
      </c>
      <c r="F135" s="149"/>
      <c r="G135" s="149"/>
      <c r="H135" s="150"/>
      <c r="I135" s="151"/>
      <c r="J135" s="157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</row>
    <row r="136" spans="1:21" s="159" customFormat="1" ht="14.25" x14ac:dyDescent="0.2">
      <c r="A136" s="146" t="s">
        <v>929</v>
      </c>
      <c r="B136" s="147"/>
      <c r="C136" s="215">
        <v>305067</v>
      </c>
      <c r="D136" s="148"/>
      <c r="E136" s="146">
        <v>754510</v>
      </c>
      <c r="F136" s="149"/>
      <c r="G136" s="149"/>
      <c r="H136" s="150"/>
      <c r="I136" s="151"/>
      <c r="J136" s="157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</row>
    <row r="137" spans="1:21" s="159" customFormat="1" ht="14.25" x14ac:dyDescent="0.2">
      <c r="A137" s="146" t="s">
        <v>930</v>
      </c>
      <c r="B137" s="147"/>
      <c r="C137" s="215">
        <v>305066</v>
      </c>
      <c r="D137" s="148"/>
      <c r="E137" s="146">
        <v>398440</v>
      </c>
      <c r="F137" s="149"/>
      <c r="G137" s="149"/>
      <c r="H137" s="150"/>
      <c r="I137" s="151"/>
      <c r="J137" s="157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</row>
    <row r="138" spans="1:21" s="159" customFormat="1" ht="14.25" x14ac:dyDescent="0.2">
      <c r="A138" s="146" t="s">
        <v>931</v>
      </c>
      <c r="B138" s="147"/>
      <c r="C138" s="215">
        <v>305068</v>
      </c>
      <c r="D138" s="148"/>
      <c r="E138" s="146">
        <v>240730</v>
      </c>
      <c r="F138" s="149"/>
      <c r="G138" s="149"/>
      <c r="H138" s="150"/>
      <c r="I138" s="151"/>
      <c r="J138" s="157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</row>
    <row r="139" spans="1:21" s="159" customFormat="1" ht="14.25" x14ac:dyDescent="0.2">
      <c r="A139" s="146" t="s">
        <v>932</v>
      </c>
      <c r="B139" s="147"/>
      <c r="C139" s="215">
        <v>305069</v>
      </c>
      <c r="D139" s="148"/>
      <c r="E139" s="146">
        <v>407920</v>
      </c>
      <c r="F139" s="149"/>
      <c r="G139" s="149"/>
      <c r="H139" s="150"/>
      <c r="I139" s="151"/>
      <c r="J139" s="157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</row>
    <row r="140" spans="1:21" s="159" customFormat="1" ht="14.25" x14ac:dyDescent="0.2">
      <c r="A140" s="146" t="s">
        <v>933</v>
      </c>
      <c r="B140" s="147"/>
      <c r="C140" s="215">
        <v>305070</v>
      </c>
      <c r="D140" s="148"/>
      <c r="E140" s="146">
        <v>683350</v>
      </c>
      <c r="F140" s="149"/>
      <c r="G140" s="149"/>
      <c r="H140" s="150"/>
      <c r="I140" s="151"/>
      <c r="J140" s="157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</row>
    <row r="141" spans="1:21" s="159" customFormat="1" ht="14.25" x14ac:dyDescent="0.2">
      <c r="A141" s="146"/>
      <c r="B141" s="147"/>
      <c r="C141" s="209"/>
      <c r="D141" s="148"/>
      <c r="E141" s="146"/>
      <c r="F141" s="149"/>
      <c r="G141" s="149"/>
      <c r="H141" s="150"/>
      <c r="I141" s="151"/>
      <c r="J141" s="157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</row>
    <row r="142" spans="1:21" ht="14.25" x14ac:dyDescent="0.2">
      <c r="A142" s="145" t="s">
        <v>934</v>
      </c>
      <c r="B142" s="114"/>
      <c r="C142" s="207"/>
      <c r="D142" s="14"/>
      <c r="E142" s="135"/>
      <c r="F142" s="15"/>
      <c r="G142" s="15"/>
      <c r="H142" s="52"/>
      <c r="I142" s="60"/>
      <c r="J142" s="54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</row>
    <row r="143" spans="1:21" s="159" customFormat="1" ht="14.25" x14ac:dyDescent="0.2">
      <c r="A143" s="146" t="s">
        <v>935</v>
      </c>
      <c r="B143" s="147"/>
      <c r="C143" s="215">
        <v>2501140</v>
      </c>
      <c r="D143" s="148"/>
      <c r="E143" s="146">
        <v>26094240</v>
      </c>
      <c r="F143" s="149"/>
      <c r="G143" s="149"/>
      <c r="H143" s="150"/>
      <c r="I143" s="151"/>
      <c r="J143" s="157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</row>
    <row r="144" spans="1:21" s="159" customFormat="1" ht="14.25" x14ac:dyDescent="0.2">
      <c r="A144" s="146" t="s">
        <v>936</v>
      </c>
      <c r="B144" s="147"/>
      <c r="C144" s="208"/>
      <c r="D144" s="148"/>
      <c r="E144" s="146">
        <v>50030070</v>
      </c>
      <c r="F144" s="149"/>
      <c r="G144" s="149"/>
      <c r="H144" s="150"/>
      <c r="I144" s="151"/>
      <c r="J144" s="157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</row>
    <row r="145" spans="1:21" s="159" customFormat="1" ht="14.25" x14ac:dyDescent="0.2">
      <c r="A145" s="146" t="s">
        <v>937</v>
      </c>
      <c r="B145" s="147"/>
      <c r="C145" s="209"/>
      <c r="D145" s="148"/>
      <c r="E145" s="146">
        <v>8415250</v>
      </c>
      <c r="F145" s="149"/>
      <c r="G145" s="149"/>
      <c r="H145" s="150"/>
      <c r="I145" s="151"/>
      <c r="J145" s="157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</row>
    <row r="146" spans="1:21" s="159" customFormat="1" ht="14.25" x14ac:dyDescent="0.2">
      <c r="A146" s="146"/>
      <c r="B146" s="147"/>
      <c r="C146" s="209"/>
      <c r="D146" s="148"/>
      <c r="E146" s="146"/>
      <c r="F146" s="149"/>
      <c r="G146" s="149"/>
      <c r="H146" s="150"/>
      <c r="I146" s="151"/>
      <c r="J146" s="157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</row>
    <row r="147" spans="1:21" ht="14.25" x14ac:dyDescent="0.2">
      <c r="A147" s="145" t="s">
        <v>938</v>
      </c>
      <c r="B147" s="114"/>
      <c r="C147" s="207"/>
      <c r="D147" s="14"/>
      <c r="E147" s="135"/>
      <c r="F147" s="15"/>
      <c r="G147" s="15"/>
      <c r="H147" s="52"/>
      <c r="I147" s="60"/>
      <c r="J147" s="54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</row>
    <row r="148" spans="1:21" s="159" customFormat="1" ht="14.25" x14ac:dyDescent="0.2">
      <c r="A148" s="146" t="s">
        <v>939</v>
      </c>
      <c r="B148" s="147"/>
      <c r="C148" s="215">
        <v>2501043</v>
      </c>
      <c r="D148" s="148"/>
      <c r="E148" s="146">
        <v>99685140</v>
      </c>
      <c r="F148" s="149"/>
      <c r="G148" s="149"/>
      <c r="H148" s="150"/>
      <c r="I148" s="151"/>
      <c r="J148" s="157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</row>
    <row r="149" spans="1:21" s="159" customFormat="1" ht="14.25" x14ac:dyDescent="0.2">
      <c r="A149" s="146" t="s">
        <v>940</v>
      </c>
      <c r="B149" s="147"/>
      <c r="C149" s="215">
        <v>2501042</v>
      </c>
      <c r="D149" s="148"/>
      <c r="E149" s="146">
        <v>99685140</v>
      </c>
      <c r="F149" s="149"/>
      <c r="G149" s="149"/>
      <c r="H149" s="150"/>
      <c r="I149" s="151"/>
      <c r="J149" s="157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</row>
    <row r="150" spans="1:21" s="159" customFormat="1" ht="14.25" x14ac:dyDescent="0.2">
      <c r="A150" s="146" t="s">
        <v>511</v>
      </c>
      <c r="B150" s="147"/>
      <c r="C150" s="215">
        <v>2501040</v>
      </c>
      <c r="D150" s="148"/>
      <c r="E150" s="146">
        <v>23412890</v>
      </c>
      <c r="F150" s="149"/>
      <c r="G150" s="149"/>
      <c r="H150" s="150"/>
      <c r="I150" s="151"/>
      <c r="J150" s="157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</row>
    <row r="151" spans="1:21" s="159" customFormat="1" ht="14.25" x14ac:dyDescent="0.2">
      <c r="A151" s="146" t="s">
        <v>512</v>
      </c>
      <c r="B151" s="147"/>
      <c r="C151" s="215">
        <v>2501041</v>
      </c>
      <c r="D151" s="148"/>
      <c r="E151" s="146">
        <v>47353040</v>
      </c>
      <c r="F151" s="149"/>
      <c r="G151" s="149"/>
      <c r="H151" s="150"/>
      <c r="I151" s="151"/>
      <c r="J151" s="157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</row>
    <row r="152" spans="1:21" s="159" customFormat="1" ht="14.25" x14ac:dyDescent="0.2">
      <c r="A152" s="146" t="s">
        <v>941</v>
      </c>
      <c r="B152" s="147"/>
      <c r="C152" s="208"/>
      <c r="D152" s="148"/>
      <c r="E152" s="146">
        <v>16923940</v>
      </c>
      <c r="F152" s="149"/>
      <c r="G152" s="149"/>
      <c r="H152" s="150"/>
      <c r="I152" s="151"/>
      <c r="J152" s="157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</row>
    <row r="153" spans="1:21" s="159" customFormat="1" ht="14.25" x14ac:dyDescent="0.2">
      <c r="A153" s="146" t="s">
        <v>942</v>
      </c>
      <c r="B153" s="147"/>
      <c r="C153" s="209"/>
      <c r="D153" s="148"/>
      <c r="E153" s="146">
        <v>2622530</v>
      </c>
      <c r="F153" s="149"/>
      <c r="G153" s="149"/>
      <c r="H153" s="150"/>
      <c r="I153" s="151"/>
      <c r="J153" s="157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</row>
    <row r="154" spans="1:21" s="159" customFormat="1" ht="14.25" x14ac:dyDescent="0.2">
      <c r="A154" s="160"/>
      <c r="B154" s="147"/>
      <c r="C154" s="209"/>
      <c r="D154" s="148"/>
      <c r="E154" s="146"/>
      <c r="F154" s="149"/>
      <c r="G154" s="149"/>
      <c r="H154" s="150"/>
      <c r="I154" s="151"/>
      <c r="J154" s="157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</row>
    <row r="155" spans="1:21" ht="14.25" x14ac:dyDescent="0.2">
      <c r="A155" s="145" t="s">
        <v>513</v>
      </c>
      <c r="B155" s="114"/>
      <c r="C155" s="207"/>
      <c r="D155" s="14"/>
      <c r="E155" s="135"/>
      <c r="F155" s="15"/>
      <c r="G155" s="15"/>
      <c r="H155" s="52"/>
      <c r="I155" s="60"/>
      <c r="J155" s="54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</row>
    <row r="156" spans="1:21" ht="14.25" x14ac:dyDescent="0.2">
      <c r="A156" s="145" t="s">
        <v>943</v>
      </c>
      <c r="B156" s="114"/>
      <c r="C156" s="207"/>
      <c r="D156" s="14"/>
      <c r="E156" s="135"/>
      <c r="F156" s="15"/>
      <c r="G156" s="15"/>
      <c r="H156" s="52"/>
      <c r="I156" s="60"/>
      <c r="J156" s="54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</row>
    <row r="157" spans="1:21" s="159" customFormat="1" ht="14.25" x14ac:dyDescent="0.2">
      <c r="A157" s="160" t="s">
        <v>944</v>
      </c>
      <c r="B157" s="147"/>
      <c r="C157" s="215">
        <v>3002008</v>
      </c>
      <c r="D157" s="148"/>
      <c r="E157" s="146">
        <v>159870</v>
      </c>
      <c r="F157" s="149"/>
      <c r="G157" s="149"/>
      <c r="H157" s="150"/>
      <c r="I157" s="151"/>
      <c r="J157" s="157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</row>
    <row r="158" spans="1:21" s="159" customFormat="1" ht="14.25" x14ac:dyDescent="0.2">
      <c r="A158" s="160" t="s">
        <v>945</v>
      </c>
      <c r="B158" s="147"/>
      <c r="C158" s="215">
        <v>3002007</v>
      </c>
      <c r="D158" s="148"/>
      <c r="E158" s="146">
        <v>749250</v>
      </c>
      <c r="F158" s="149"/>
      <c r="G158" s="149"/>
      <c r="H158" s="150"/>
      <c r="I158" s="151"/>
      <c r="J158" s="157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</row>
    <row r="159" spans="1:21" s="159" customFormat="1" ht="14.25" x14ac:dyDescent="0.2">
      <c r="A159" s="160" t="s">
        <v>946</v>
      </c>
      <c r="B159" s="147"/>
      <c r="C159" s="215">
        <v>3002041</v>
      </c>
      <c r="D159" s="148"/>
      <c r="E159" s="146">
        <v>236050</v>
      </c>
      <c r="F159" s="149"/>
      <c r="G159" s="149"/>
      <c r="H159" s="150"/>
      <c r="I159" s="151"/>
      <c r="J159" s="157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</row>
    <row r="160" spans="1:21" s="159" customFormat="1" ht="14.25" x14ac:dyDescent="0.2">
      <c r="A160" s="160" t="s">
        <v>947</v>
      </c>
      <c r="B160" s="147"/>
      <c r="C160" s="215">
        <v>3002040</v>
      </c>
      <c r="D160" s="148"/>
      <c r="E160" s="146">
        <v>535740</v>
      </c>
      <c r="F160" s="149"/>
      <c r="G160" s="149"/>
      <c r="H160" s="150"/>
      <c r="I160" s="151"/>
      <c r="J160" s="157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</row>
    <row r="161" spans="1:21" s="159" customFormat="1" ht="14.25" x14ac:dyDescent="0.2">
      <c r="A161" s="160" t="s">
        <v>948</v>
      </c>
      <c r="B161" s="147"/>
      <c r="C161" s="215">
        <v>3002042</v>
      </c>
      <c r="D161" s="148"/>
      <c r="E161" s="146">
        <v>972390</v>
      </c>
      <c r="F161" s="149"/>
      <c r="G161" s="149"/>
      <c r="H161" s="150"/>
      <c r="I161" s="151"/>
      <c r="J161" s="157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</row>
    <row r="162" spans="1:21" s="159" customFormat="1" ht="14.25" x14ac:dyDescent="0.2">
      <c r="A162" s="160" t="s">
        <v>949</v>
      </c>
      <c r="B162" s="147"/>
      <c r="C162" s="215">
        <v>3002107</v>
      </c>
      <c r="D162" s="148"/>
      <c r="E162" s="146">
        <v>597560</v>
      </c>
      <c r="F162" s="149"/>
      <c r="G162" s="149"/>
      <c r="H162" s="150"/>
      <c r="I162" s="151"/>
      <c r="J162" s="157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</row>
    <row r="163" spans="1:21" s="159" customFormat="1" ht="27" x14ac:dyDescent="0.2">
      <c r="A163" s="160" t="s">
        <v>950</v>
      </c>
      <c r="B163" s="147"/>
      <c r="C163" s="209"/>
      <c r="D163" s="148"/>
      <c r="E163" s="146">
        <v>345190</v>
      </c>
      <c r="F163" s="149"/>
      <c r="G163" s="149"/>
      <c r="H163" s="150"/>
      <c r="I163" s="151"/>
      <c r="J163" s="157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</row>
    <row r="164" spans="1:21" s="159" customFormat="1" ht="27" x14ac:dyDescent="0.2">
      <c r="A164" s="146" t="s">
        <v>951</v>
      </c>
      <c r="B164" s="147"/>
      <c r="C164" s="208"/>
      <c r="D164" s="148"/>
      <c r="E164" s="146">
        <v>344880</v>
      </c>
      <c r="F164" s="149"/>
      <c r="G164" s="149"/>
      <c r="H164" s="150"/>
      <c r="I164" s="151"/>
      <c r="J164" s="157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</row>
    <row r="165" spans="1:21" s="159" customFormat="1" ht="14.25" x14ac:dyDescent="0.2">
      <c r="A165" s="146" t="s">
        <v>952</v>
      </c>
      <c r="B165" s="147"/>
      <c r="C165" s="215">
        <v>3002060</v>
      </c>
      <c r="D165" s="148"/>
      <c r="E165" s="146">
        <v>324980</v>
      </c>
      <c r="F165" s="149"/>
      <c r="G165" s="149"/>
      <c r="H165" s="150"/>
      <c r="I165" s="151"/>
      <c r="J165" s="157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</row>
    <row r="166" spans="1:21" s="159" customFormat="1" ht="14.25" x14ac:dyDescent="0.2">
      <c r="A166" s="146" t="s">
        <v>953</v>
      </c>
      <c r="B166" s="147"/>
      <c r="C166" s="215">
        <v>3002160</v>
      </c>
      <c r="D166" s="148"/>
      <c r="E166" s="146">
        <v>252130</v>
      </c>
      <c r="F166" s="149"/>
      <c r="G166" s="149"/>
      <c r="H166" s="150"/>
      <c r="I166" s="151"/>
      <c r="J166" s="157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</row>
    <row r="167" spans="1:21" s="159" customFormat="1" ht="14.25" x14ac:dyDescent="0.2">
      <c r="A167" s="146" t="s">
        <v>954</v>
      </c>
      <c r="B167" s="147"/>
      <c r="C167" s="215">
        <v>3002050</v>
      </c>
      <c r="D167" s="148"/>
      <c r="E167" s="146">
        <v>1971310</v>
      </c>
      <c r="F167" s="149"/>
      <c r="G167" s="149"/>
      <c r="H167" s="150"/>
      <c r="I167" s="151"/>
      <c r="J167" s="157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</row>
    <row r="168" spans="1:21" s="159" customFormat="1" ht="14.25" x14ac:dyDescent="0.2">
      <c r="A168" s="146" t="s">
        <v>955</v>
      </c>
      <c r="B168" s="147"/>
      <c r="C168" s="215">
        <v>3002117</v>
      </c>
      <c r="D168" s="148"/>
      <c r="E168" s="146">
        <v>641560</v>
      </c>
      <c r="F168" s="149"/>
      <c r="G168" s="149"/>
      <c r="H168" s="150"/>
      <c r="I168" s="151"/>
      <c r="J168" s="157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</row>
    <row r="169" spans="1:21" s="159" customFormat="1" ht="14.25" x14ac:dyDescent="0.2">
      <c r="A169" s="146"/>
      <c r="B169" s="147"/>
      <c r="C169" s="209"/>
      <c r="D169" s="148"/>
      <c r="E169" s="146"/>
      <c r="F169" s="149"/>
      <c r="G169" s="149"/>
      <c r="H169" s="150"/>
      <c r="I169" s="151"/>
      <c r="J169" s="157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</row>
    <row r="170" spans="1:21" x14ac:dyDescent="0.2">
      <c r="A170" s="14" t="s">
        <v>514</v>
      </c>
      <c r="B170" s="114"/>
      <c r="C170" s="81"/>
      <c r="D170" s="14"/>
      <c r="E170" s="15"/>
      <c r="F170" s="15"/>
      <c r="G170" s="15"/>
      <c r="H170" s="52">
        <f t="shared" ref="H170:H228" si="2">SUM(J170:U170)</f>
        <v>0</v>
      </c>
      <c r="I170" s="60">
        <f t="shared" ref="I170:I228" si="3">+H170*E170</f>
        <v>0</v>
      </c>
      <c r="J170" s="54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</row>
    <row r="171" spans="1:21" ht="14.25" x14ac:dyDescent="0.2">
      <c r="A171" s="139" t="s">
        <v>515</v>
      </c>
      <c r="B171" s="115">
        <v>16</v>
      </c>
      <c r="C171" s="216">
        <v>1802268</v>
      </c>
      <c r="D171" s="16"/>
      <c r="E171" s="139">
        <v>3014840</v>
      </c>
      <c r="F171" s="13">
        <v>2</v>
      </c>
      <c r="G171" s="23">
        <f>+ROUND(E171*F171,0)</f>
        <v>6029680</v>
      </c>
      <c r="H171" s="52">
        <f t="shared" si="2"/>
        <v>0</v>
      </c>
      <c r="I171" s="60">
        <f t="shared" si="3"/>
        <v>0</v>
      </c>
      <c r="J171" s="54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</row>
    <row r="172" spans="1:21" ht="14.25" x14ac:dyDescent="0.2">
      <c r="A172" s="139" t="s">
        <v>900</v>
      </c>
      <c r="B172" s="115"/>
      <c r="C172" s="216">
        <v>2003215</v>
      </c>
      <c r="D172" s="16"/>
      <c r="E172" s="139">
        <v>1395580</v>
      </c>
      <c r="F172" s="13"/>
      <c r="G172" s="17"/>
      <c r="H172" s="52">
        <f t="shared" si="2"/>
        <v>0</v>
      </c>
      <c r="I172" s="60">
        <f t="shared" si="3"/>
        <v>0</v>
      </c>
      <c r="J172" s="54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</row>
    <row r="173" spans="1:21" ht="14.25" x14ac:dyDescent="0.2">
      <c r="A173" s="144" t="s">
        <v>901</v>
      </c>
      <c r="B173" s="117"/>
      <c r="C173" s="216">
        <v>2104225</v>
      </c>
      <c r="D173" s="12"/>
      <c r="E173" s="139">
        <v>5921490</v>
      </c>
      <c r="F173" s="17"/>
      <c r="G173" s="17"/>
      <c r="H173" s="52"/>
      <c r="I173" s="60"/>
      <c r="J173" s="54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</row>
    <row r="174" spans="1:21" ht="14.25" x14ac:dyDescent="0.2">
      <c r="A174" s="144" t="s">
        <v>902</v>
      </c>
      <c r="B174" s="117"/>
      <c r="C174" s="216">
        <v>2104025</v>
      </c>
      <c r="D174" s="12"/>
      <c r="E174" s="139">
        <v>5921490</v>
      </c>
      <c r="F174" s="17"/>
      <c r="G174" s="17"/>
      <c r="H174" s="52"/>
      <c r="I174" s="60"/>
      <c r="J174" s="54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</row>
    <row r="175" spans="1:21" ht="14.25" x14ac:dyDescent="0.2">
      <c r="A175" s="144" t="s">
        <v>903</v>
      </c>
      <c r="B175" s="117"/>
      <c r="C175" s="216">
        <v>2104025</v>
      </c>
      <c r="D175" s="12"/>
      <c r="E175" s="139">
        <v>11522960</v>
      </c>
      <c r="F175" s="17"/>
      <c r="G175" s="17"/>
      <c r="H175" s="52"/>
      <c r="I175" s="60"/>
      <c r="J175" s="54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</row>
    <row r="176" spans="1:21" ht="27" x14ac:dyDescent="0.2">
      <c r="A176" s="144" t="s">
        <v>904</v>
      </c>
      <c r="B176" s="117"/>
      <c r="C176" s="216" t="s">
        <v>905</v>
      </c>
      <c r="D176" s="12"/>
      <c r="E176" s="139">
        <v>4235710</v>
      </c>
      <c r="F176" s="17"/>
      <c r="G176" s="17"/>
      <c r="H176" s="52"/>
      <c r="I176" s="60"/>
      <c r="J176" s="54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</row>
    <row r="177" spans="1:21" x14ac:dyDescent="0.2">
      <c r="A177" s="12"/>
      <c r="B177" s="117"/>
      <c r="C177" s="217"/>
      <c r="D177" s="12"/>
      <c r="E177" s="12"/>
      <c r="F177" s="17"/>
      <c r="G177" s="17"/>
      <c r="H177" s="52"/>
      <c r="I177" s="60"/>
      <c r="J177" s="54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</row>
    <row r="178" spans="1:21" x14ac:dyDescent="0.2">
      <c r="A178" s="14" t="s">
        <v>516</v>
      </c>
      <c r="B178" s="114"/>
      <c r="C178" s="81"/>
      <c r="D178" s="14"/>
      <c r="E178" s="15"/>
      <c r="F178" s="15"/>
      <c r="G178" s="15"/>
      <c r="H178" s="52">
        <f t="shared" si="2"/>
        <v>0</v>
      </c>
      <c r="I178" s="60">
        <f t="shared" si="3"/>
        <v>0</v>
      </c>
      <c r="J178" s="54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</row>
    <row r="179" spans="1:21" s="159" customFormat="1" ht="14.25" x14ac:dyDescent="0.2">
      <c r="A179" s="146" t="s">
        <v>517</v>
      </c>
      <c r="B179" s="147"/>
      <c r="C179" s="209"/>
      <c r="D179" s="148"/>
      <c r="E179" s="146">
        <v>161650</v>
      </c>
      <c r="F179" s="149"/>
      <c r="G179" s="149"/>
      <c r="H179" s="150"/>
      <c r="I179" s="151"/>
      <c r="J179" s="157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</row>
    <row r="180" spans="1:21" s="159" customFormat="1" ht="14.25" x14ac:dyDescent="0.2">
      <c r="A180" s="146" t="s">
        <v>518</v>
      </c>
      <c r="B180" s="147"/>
      <c r="C180" s="209"/>
      <c r="D180" s="148"/>
      <c r="E180" s="146">
        <v>646560</v>
      </c>
      <c r="F180" s="149"/>
      <c r="G180" s="149"/>
      <c r="H180" s="150"/>
      <c r="I180" s="151"/>
      <c r="J180" s="157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</row>
    <row r="181" spans="1:21" s="159" customFormat="1" ht="14.25" x14ac:dyDescent="0.2">
      <c r="A181" s="146" t="s">
        <v>519</v>
      </c>
      <c r="B181" s="147"/>
      <c r="C181" s="209"/>
      <c r="D181" s="148"/>
      <c r="E181" s="146">
        <v>808210</v>
      </c>
      <c r="F181" s="149"/>
      <c r="G181" s="149"/>
      <c r="H181" s="150"/>
      <c r="I181" s="151"/>
      <c r="J181" s="157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</row>
    <row r="182" spans="1:21" s="159" customFormat="1" ht="14.25" x14ac:dyDescent="0.2">
      <c r="A182" s="146" t="s">
        <v>894</v>
      </c>
      <c r="B182" s="147"/>
      <c r="C182" s="209"/>
      <c r="D182" s="148"/>
      <c r="E182" s="146">
        <v>457300</v>
      </c>
      <c r="F182" s="149"/>
      <c r="G182" s="149"/>
      <c r="H182" s="150"/>
      <c r="I182" s="151"/>
      <c r="J182" s="157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</row>
    <row r="183" spans="1:21" s="159" customFormat="1" ht="14.25" x14ac:dyDescent="0.2">
      <c r="A183" s="146" t="s">
        <v>520</v>
      </c>
      <c r="B183" s="147"/>
      <c r="C183" s="209"/>
      <c r="D183" s="148"/>
      <c r="E183" s="146">
        <v>362040</v>
      </c>
      <c r="F183" s="149"/>
      <c r="G183" s="149"/>
      <c r="H183" s="150"/>
      <c r="I183" s="151"/>
      <c r="J183" s="157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</row>
    <row r="184" spans="1:21" s="159" customFormat="1" ht="14.25" x14ac:dyDescent="0.2">
      <c r="A184" s="146" t="s">
        <v>895</v>
      </c>
      <c r="B184" s="147"/>
      <c r="C184" s="215">
        <v>506000</v>
      </c>
      <c r="D184" s="148"/>
      <c r="E184" s="146">
        <v>105440</v>
      </c>
      <c r="F184" s="149"/>
      <c r="G184" s="149"/>
      <c r="H184" s="150"/>
      <c r="I184" s="151"/>
      <c r="J184" s="157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</row>
    <row r="185" spans="1:21" s="159" customFormat="1" ht="14.25" x14ac:dyDescent="0.2">
      <c r="A185" s="146" t="s">
        <v>896</v>
      </c>
      <c r="B185" s="147"/>
      <c r="C185" s="209"/>
      <c r="D185" s="148"/>
      <c r="E185" s="146">
        <v>669720</v>
      </c>
      <c r="F185" s="149"/>
      <c r="G185" s="149"/>
      <c r="H185" s="150"/>
      <c r="I185" s="151"/>
      <c r="J185" s="157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</row>
    <row r="186" spans="1:21" s="159" customFormat="1" ht="14.25" x14ac:dyDescent="0.2">
      <c r="A186" s="146" t="s">
        <v>897</v>
      </c>
      <c r="B186" s="147"/>
      <c r="C186" s="215">
        <v>508001</v>
      </c>
      <c r="D186" s="148"/>
      <c r="E186" s="146">
        <v>2218230</v>
      </c>
      <c r="F186" s="149"/>
      <c r="G186" s="149"/>
      <c r="H186" s="150"/>
      <c r="I186" s="151"/>
      <c r="J186" s="157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</row>
    <row r="187" spans="1:21" s="159" customFormat="1" ht="14.25" x14ac:dyDescent="0.2">
      <c r="A187" s="146" t="s">
        <v>898</v>
      </c>
      <c r="B187" s="147"/>
      <c r="C187" s="215">
        <v>508002</v>
      </c>
      <c r="D187" s="148"/>
      <c r="E187" s="146">
        <v>2218230</v>
      </c>
      <c r="F187" s="149"/>
      <c r="G187" s="149"/>
      <c r="H187" s="150"/>
      <c r="I187" s="151"/>
      <c r="J187" s="157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</row>
    <row r="188" spans="1:21" s="159" customFormat="1" ht="14.25" x14ac:dyDescent="0.2">
      <c r="A188" s="146" t="s">
        <v>899</v>
      </c>
      <c r="B188" s="147"/>
      <c r="C188" s="209"/>
      <c r="D188" s="148"/>
      <c r="E188" s="146">
        <v>1663670</v>
      </c>
      <c r="F188" s="149"/>
      <c r="G188" s="149"/>
      <c r="H188" s="150"/>
      <c r="I188" s="151"/>
      <c r="J188" s="157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</row>
    <row r="189" spans="1:21" s="159" customFormat="1" x14ac:dyDescent="0.2">
      <c r="A189" s="161"/>
      <c r="B189" s="162"/>
      <c r="C189" s="218"/>
      <c r="D189" s="161"/>
      <c r="E189" s="161"/>
      <c r="F189" s="163"/>
      <c r="G189" s="163"/>
      <c r="H189" s="150">
        <f t="shared" si="2"/>
        <v>0</v>
      </c>
      <c r="I189" s="151">
        <f t="shared" si="3"/>
        <v>0</v>
      </c>
      <c r="J189" s="157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</row>
    <row r="190" spans="1:21" x14ac:dyDescent="0.2">
      <c r="A190" s="14" t="s">
        <v>521</v>
      </c>
      <c r="B190" s="114"/>
      <c r="C190" s="81"/>
      <c r="D190" s="14"/>
      <c r="E190" s="15"/>
      <c r="F190" s="15"/>
      <c r="G190" s="15"/>
      <c r="H190" s="52">
        <f t="shared" si="2"/>
        <v>0</v>
      </c>
      <c r="I190" s="60">
        <f t="shared" si="3"/>
        <v>0</v>
      </c>
      <c r="J190" s="54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</row>
    <row r="191" spans="1:21" ht="14.25" x14ac:dyDescent="0.2">
      <c r="A191" s="139" t="s">
        <v>893</v>
      </c>
      <c r="B191" s="117"/>
      <c r="C191" s="216">
        <v>6002015</v>
      </c>
      <c r="D191" s="12"/>
      <c r="E191" s="139">
        <v>2669000</v>
      </c>
      <c r="F191" s="17"/>
      <c r="G191" s="17"/>
      <c r="H191" s="52">
        <f t="shared" si="2"/>
        <v>0</v>
      </c>
      <c r="I191" s="60">
        <f t="shared" si="3"/>
        <v>0</v>
      </c>
      <c r="J191" s="54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</row>
    <row r="192" spans="1:21" x14ac:dyDescent="0.2">
      <c r="A192" s="12"/>
      <c r="B192" s="117"/>
      <c r="C192" s="217"/>
      <c r="D192" s="12"/>
      <c r="E192" s="12"/>
      <c r="F192" s="17"/>
      <c r="G192" s="17"/>
      <c r="H192" s="52"/>
      <c r="I192" s="60"/>
      <c r="J192" s="54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</row>
    <row r="193" spans="1:21" x14ac:dyDescent="0.2">
      <c r="A193" s="14" t="s">
        <v>522</v>
      </c>
      <c r="B193" s="114"/>
      <c r="C193" s="81"/>
      <c r="D193" s="14"/>
      <c r="E193" s="15"/>
      <c r="F193" s="15"/>
      <c r="G193" s="15"/>
      <c r="H193" s="52">
        <f t="shared" si="2"/>
        <v>0</v>
      </c>
      <c r="I193" s="60">
        <f t="shared" si="3"/>
        <v>0</v>
      </c>
      <c r="J193" s="54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</row>
    <row r="194" spans="1:21" s="159" customFormat="1" ht="14.25" x14ac:dyDescent="0.2">
      <c r="A194" s="146" t="s">
        <v>892</v>
      </c>
      <c r="B194" s="147"/>
      <c r="C194" s="215">
        <v>6002016</v>
      </c>
      <c r="D194" s="148"/>
      <c r="E194" s="146">
        <v>2228100</v>
      </c>
      <c r="F194" s="149"/>
      <c r="G194" s="149"/>
      <c r="H194" s="150"/>
      <c r="I194" s="151"/>
      <c r="J194" s="157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</row>
    <row r="195" spans="1:21" x14ac:dyDescent="0.2">
      <c r="A195" s="16"/>
      <c r="B195" s="115"/>
      <c r="C195" s="219"/>
      <c r="D195" s="16"/>
      <c r="E195" s="16"/>
      <c r="F195" s="17"/>
      <c r="G195" s="17"/>
      <c r="H195" s="52">
        <f t="shared" si="2"/>
        <v>0</v>
      </c>
      <c r="I195" s="60">
        <f t="shared" si="3"/>
        <v>0</v>
      </c>
      <c r="J195" s="54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</row>
    <row r="196" spans="1:21" x14ac:dyDescent="0.2">
      <c r="A196" s="14" t="s">
        <v>523</v>
      </c>
      <c r="B196" s="114"/>
      <c r="C196" s="81"/>
      <c r="D196" s="14"/>
      <c r="E196" s="15"/>
      <c r="F196" s="15"/>
      <c r="G196" s="15"/>
      <c r="H196" s="52">
        <f t="shared" si="2"/>
        <v>0</v>
      </c>
      <c r="I196" s="60">
        <f t="shared" si="3"/>
        <v>0</v>
      </c>
      <c r="J196" s="54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</row>
    <row r="197" spans="1:21" ht="14.25" x14ac:dyDescent="0.2">
      <c r="A197" s="139" t="s">
        <v>524</v>
      </c>
      <c r="B197" s="116"/>
      <c r="C197" s="213" t="s">
        <v>757</v>
      </c>
      <c r="D197" s="18"/>
      <c r="E197" s="139">
        <v>1404810</v>
      </c>
      <c r="F197" s="13"/>
      <c r="G197" s="17"/>
      <c r="H197" s="52">
        <f t="shared" si="2"/>
        <v>0</v>
      </c>
      <c r="I197" s="60">
        <f t="shared" si="3"/>
        <v>0</v>
      </c>
      <c r="J197" s="54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</row>
    <row r="198" spans="1:21" x14ac:dyDescent="0.2">
      <c r="A198" s="142"/>
      <c r="B198" s="143"/>
      <c r="C198" s="220"/>
      <c r="D198" s="142"/>
      <c r="E198" s="12"/>
      <c r="F198" s="17"/>
      <c r="G198" s="17"/>
      <c r="H198" s="52"/>
      <c r="I198" s="60"/>
      <c r="J198" s="54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</row>
    <row r="199" spans="1:21" x14ac:dyDescent="0.2">
      <c r="A199" s="14" t="s">
        <v>525</v>
      </c>
      <c r="B199" s="114"/>
      <c r="C199" s="81"/>
      <c r="D199" s="14"/>
      <c r="E199" s="15"/>
      <c r="F199" s="15"/>
      <c r="G199" s="15"/>
      <c r="H199" s="52">
        <f t="shared" si="2"/>
        <v>0</v>
      </c>
      <c r="I199" s="60">
        <f t="shared" si="3"/>
        <v>0</v>
      </c>
      <c r="J199" s="54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</row>
    <row r="200" spans="1:21" ht="14.25" x14ac:dyDescent="0.2">
      <c r="A200" s="139" t="s">
        <v>891</v>
      </c>
      <c r="B200" s="115"/>
      <c r="C200" s="213">
        <v>3114303</v>
      </c>
      <c r="D200" s="16"/>
      <c r="E200" s="139">
        <v>15614710</v>
      </c>
      <c r="F200" s="17"/>
      <c r="G200" s="17"/>
      <c r="H200" s="52">
        <f t="shared" si="2"/>
        <v>0</v>
      </c>
      <c r="I200" s="60">
        <f t="shared" si="3"/>
        <v>0</v>
      </c>
      <c r="J200" s="54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</row>
    <row r="201" spans="1:21" x14ac:dyDescent="0.2">
      <c r="A201" s="12"/>
      <c r="B201" s="117"/>
      <c r="C201" s="217"/>
      <c r="D201" s="12"/>
      <c r="E201" s="12"/>
      <c r="F201" s="17"/>
      <c r="G201" s="17"/>
      <c r="H201" s="52"/>
      <c r="I201" s="60"/>
      <c r="J201" s="54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</row>
    <row r="202" spans="1:21" x14ac:dyDescent="0.2">
      <c r="A202" s="14" t="s">
        <v>526</v>
      </c>
      <c r="B202" s="114"/>
      <c r="C202" s="81"/>
      <c r="D202" s="14"/>
      <c r="E202" s="15"/>
      <c r="F202" s="15"/>
      <c r="G202" s="15"/>
      <c r="H202" s="52">
        <f t="shared" si="2"/>
        <v>0</v>
      </c>
      <c r="I202" s="60">
        <f t="shared" si="3"/>
        <v>0</v>
      </c>
      <c r="J202" s="54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</row>
    <row r="203" spans="1:21" ht="14.25" x14ac:dyDescent="0.2">
      <c r="A203" s="139" t="s">
        <v>883</v>
      </c>
      <c r="B203" s="115"/>
      <c r="C203" s="216">
        <v>3116001</v>
      </c>
      <c r="D203" s="16"/>
      <c r="E203" s="139">
        <v>503170</v>
      </c>
      <c r="F203" s="17"/>
      <c r="G203" s="17"/>
      <c r="H203" s="52">
        <f t="shared" si="2"/>
        <v>0</v>
      </c>
      <c r="I203" s="60">
        <f t="shared" si="3"/>
        <v>0</v>
      </c>
      <c r="J203" s="54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</row>
    <row r="204" spans="1:21" ht="14.25" x14ac:dyDescent="0.2">
      <c r="A204" s="139" t="s">
        <v>884</v>
      </c>
      <c r="B204" s="117"/>
      <c r="C204" s="216">
        <v>3117001</v>
      </c>
      <c r="D204" s="12"/>
      <c r="E204" s="139">
        <v>992130</v>
      </c>
      <c r="F204" s="17"/>
      <c r="G204" s="17"/>
      <c r="H204" s="52"/>
      <c r="I204" s="60"/>
      <c r="J204" s="54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</row>
    <row r="205" spans="1:21" ht="14.25" x14ac:dyDescent="0.2">
      <c r="A205" s="139" t="s">
        <v>885</v>
      </c>
      <c r="B205" s="117"/>
      <c r="C205" s="216">
        <v>3118001</v>
      </c>
      <c r="D205" s="12"/>
      <c r="E205" s="139">
        <v>358700</v>
      </c>
      <c r="F205" s="17"/>
      <c r="G205" s="17"/>
      <c r="H205" s="52"/>
      <c r="I205" s="60"/>
      <c r="J205" s="54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</row>
    <row r="206" spans="1:21" ht="27" x14ac:dyDescent="0.2">
      <c r="A206" s="139" t="s">
        <v>886</v>
      </c>
      <c r="B206" s="117"/>
      <c r="C206" s="216">
        <v>3119001</v>
      </c>
      <c r="D206" s="12"/>
      <c r="E206" s="139">
        <v>900330</v>
      </c>
      <c r="F206" s="17"/>
      <c r="G206" s="17"/>
      <c r="H206" s="52"/>
      <c r="I206" s="60"/>
      <c r="J206" s="54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</row>
    <row r="207" spans="1:21" ht="14.25" x14ac:dyDescent="0.2">
      <c r="A207" s="139" t="s">
        <v>887</v>
      </c>
      <c r="B207" s="117"/>
      <c r="C207" s="216">
        <v>3120001</v>
      </c>
      <c r="D207" s="12"/>
      <c r="E207" s="139">
        <v>670860</v>
      </c>
      <c r="F207" s="17"/>
      <c r="G207" s="17"/>
      <c r="H207" s="52"/>
      <c r="I207" s="60"/>
      <c r="J207" s="54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</row>
    <row r="208" spans="1:21" ht="14.25" x14ac:dyDescent="0.2">
      <c r="A208" s="139" t="s">
        <v>888</v>
      </c>
      <c r="B208" s="117"/>
      <c r="C208" s="216">
        <v>3121001</v>
      </c>
      <c r="D208" s="12"/>
      <c r="E208" s="139">
        <v>537950</v>
      </c>
      <c r="F208" s="17"/>
      <c r="G208" s="17"/>
      <c r="H208" s="52"/>
      <c r="I208" s="60"/>
      <c r="J208" s="54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</row>
    <row r="209" spans="1:21" ht="14.25" x14ac:dyDescent="0.2">
      <c r="A209" s="139" t="s">
        <v>889</v>
      </c>
      <c r="B209" s="117"/>
      <c r="C209" s="216">
        <v>3122001</v>
      </c>
      <c r="D209" s="12"/>
      <c r="E209" s="139">
        <v>824550</v>
      </c>
      <c r="F209" s="17"/>
      <c r="G209" s="17"/>
      <c r="H209" s="52"/>
      <c r="I209" s="60"/>
      <c r="J209" s="54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</row>
    <row r="210" spans="1:21" x14ac:dyDescent="0.2">
      <c r="A210" s="139" t="s">
        <v>890</v>
      </c>
      <c r="B210" s="117"/>
      <c r="C210" s="217"/>
      <c r="D210" s="12"/>
      <c r="E210" s="139">
        <v>404460</v>
      </c>
      <c r="F210" s="17"/>
      <c r="G210" s="17"/>
      <c r="H210" s="52"/>
      <c r="I210" s="60"/>
      <c r="J210" s="54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</row>
    <row r="211" spans="1:21" x14ac:dyDescent="0.2">
      <c r="A211" s="12"/>
      <c r="B211" s="117"/>
      <c r="C211" s="217"/>
      <c r="D211" s="12"/>
      <c r="E211" s="12"/>
      <c r="F211" s="17"/>
      <c r="G211" s="17"/>
      <c r="H211" s="52"/>
      <c r="I211" s="60"/>
      <c r="J211" s="54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</row>
    <row r="212" spans="1:21" x14ac:dyDescent="0.2">
      <c r="A212" s="14" t="s">
        <v>527</v>
      </c>
      <c r="B212" s="114"/>
      <c r="C212" s="81"/>
      <c r="D212" s="14"/>
      <c r="E212" s="15"/>
      <c r="F212" s="15"/>
      <c r="G212" s="15"/>
      <c r="H212" s="52">
        <f t="shared" si="2"/>
        <v>0</v>
      </c>
      <c r="I212" s="60">
        <f t="shared" si="3"/>
        <v>0</v>
      </c>
      <c r="J212" s="54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</row>
    <row r="213" spans="1:21" ht="14.25" x14ac:dyDescent="0.2">
      <c r="A213" s="16" t="s">
        <v>528</v>
      </c>
      <c r="B213" s="115">
        <v>100</v>
      </c>
      <c r="C213" s="216">
        <v>6002001</v>
      </c>
      <c r="D213" s="16"/>
      <c r="E213" s="16">
        <v>1181220</v>
      </c>
      <c r="F213" s="17">
        <v>20</v>
      </c>
      <c r="G213" s="17">
        <f t="shared" ref="G213:G225" si="4">+ROUND(E213*F213,0)</f>
        <v>23624400</v>
      </c>
      <c r="H213" s="52">
        <f t="shared" si="2"/>
        <v>0</v>
      </c>
      <c r="I213" s="60">
        <f t="shared" si="3"/>
        <v>0</v>
      </c>
      <c r="J213" s="54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</row>
    <row r="214" spans="1:21" ht="14.25" x14ac:dyDescent="0.2">
      <c r="A214" s="16" t="s">
        <v>529</v>
      </c>
      <c r="B214" s="115"/>
      <c r="C214" s="216">
        <v>6002002</v>
      </c>
      <c r="D214" s="16"/>
      <c r="E214" s="16">
        <v>603870</v>
      </c>
      <c r="F214" s="17">
        <v>0</v>
      </c>
      <c r="G214" s="17">
        <f t="shared" si="4"/>
        <v>0</v>
      </c>
      <c r="H214" s="52">
        <f t="shared" si="2"/>
        <v>17</v>
      </c>
      <c r="I214" s="60">
        <f t="shared" si="3"/>
        <v>10265790</v>
      </c>
      <c r="J214" s="54">
        <v>17</v>
      </c>
      <c r="K214" s="48">
        <v>0</v>
      </c>
      <c r="L214" s="48"/>
      <c r="M214" s="48"/>
      <c r="N214" s="48"/>
      <c r="O214" s="48"/>
      <c r="P214" s="48"/>
      <c r="Q214" s="48"/>
      <c r="R214" s="48"/>
      <c r="S214" s="48"/>
      <c r="T214" s="48"/>
      <c r="U214" s="48"/>
    </row>
    <row r="215" spans="1:21" ht="14.25" x14ac:dyDescent="0.2">
      <c r="A215" s="16" t="s">
        <v>530</v>
      </c>
      <c r="B215" s="115">
        <v>300</v>
      </c>
      <c r="C215" s="216">
        <v>6002003</v>
      </c>
      <c r="D215" s="16"/>
      <c r="E215" s="16">
        <v>829000</v>
      </c>
      <c r="F215" s="17">
        <v>40</v>
      </c>
      <c r="G215" s="17">
        <f t="shared" si="4"/>
        <v>33160000</v>
      </c>
      <c r="H215" s="52">
        <f t="shared" si="2"/>
        <v>6</v>
      </c>
      <c r="I215" s="60">
        <f t="shared" si="3"/>
        <v>4974000</v>
      </c>
      <c r="J215" s="54">
        <v>6</v>
      </c>
      <c r="K215" s="48">
        <v>0</v>
      </c>
      <c r="L215" s="48"/>
      <c r="M215" s="48"/>
      <c r="N215" s="48"/>
      <c r="O215" s="48"/>
      <c r="P215" s="48"/>
      <c r="Q215" s="48"/>
      <c r="R215" s="48"/>
      <c r="S215" s="48"/>
      <c r="T215" s="48"/>
      <c r="U215" s="48"/>
    </row>
    <row r="216" spans="1:21" ht="14.25" x14ac:dyDescent="0.2">
      <c r="A216" s="16" t="s">
        <v>531</v>
      </c>
      <c r="B216" s="115">
        <v>20</v>
      </c>
      <c r="C216" s="216">
        <v>6002004</v>
      </c>
      <c r="D216" s="16"/>
      <c r="E216" s="16">
        <v>4301960</v>
      </c>
      <c r="F216" s="17">
        <v>20</v>
      </c>
      <c r="G216" s="17">
        <f t="shared" si="4"/>
        <v>86039200</v>
      </c>
      <c r="H216" s="52">
        <f t="shared" si="2"/>
        <v>0</v>
      </c>
      <c r="I216" s="60">
        <f t="shared" si="3"/>
        <v>0</v>
      </c>
      <c r="J216" s="54">
        <v>0</v>
      </c>
      <c r="K216" s="48">
        <v>0</v>
      </c>
      <c r="L216" s="48"/>
      <c r="M216" s="48"/>
      <c r="N216" s="48"/>
      <c r="O216" s="48"/>
      <c r="P216" s="48"/>
      <c r="Q216" s="48"/>
      <c r="R216" s="48"/>
      <c r="S216" s="48"/>
      <c r="T216" s="48"/>
      <c r="U216" s="48"/>
    </row>
    <row r="217" spans="1:21" ht="14.25" x14ac:dyDescent="0.2">
      <c r="A217" s="16" t="s">
        <v>532</v>
      </c>
      <c r="B217" s="115">
        <v>1</v>
      </c>
      <c r="C217" s="216">
        <v>6002005</v>
      </c>
      <c r="D217" s="16"/>
      <c r="E217" s="16">
        <v>1153830</v>
      </c>
      <c r="F217" s="17">
        <v>1</v>
      </c>
      <c r="G217" s="17">
        <f t="shared" si="4"/>
        <v>1153830</v>
      </c>
      <c r="H217" s="52">
        <f t="shared" si="2"/>
        <v>0</v>
      </c>
      <c r="I217" s="60">
        <f t="shared" si="3"/>
        <v>0</v>
      </c>
      <c r="J217" s="54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</row>
    <row r="218" spans="1:21" ht="14.25" x14ac:dyDescent="0.2">
      <c r="A218" s="16" t="s">
        <v>533</v>
      </c>
      <c r="B218" s="115"/>
      <c r="C218" s="216">
        <v>6002007</v>
      </c>
      <c r="D218" s="16"/>
      <c r="E218" s="16">
        <v>1421160</v>
      </c>
      <c r="F218" s="17">
        <v>0</v>
      </c>
      <c r="G218" s="17">
        <f t="shared" si="4"/>
        <v>0</v>
      </c>
      <c r="H218" s="52">
        <f t="shared" si="2"/>
        <v>0</v>
      </c>
      <c r="I218" s="60">
        <f t="shared" si="3"/>
        <v>0</v>
      </c>
      <c r="J218" s="54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</row>
    <row r="219" spans="1:21" ht="14.25" x14ac:dyDescent="0.2">
      <c r="A219" s="16" t="s">
        <v>534</v>
      </c>
      <c r="B219" s="115"/>
      <c r="C219" s="216">
        <v>6002008</v>
      </c>
      <c r="D219" s="16"/>
      <c r="E219" s="16">
        <v>377750</v>
      </c>
      <c r="F219" s="17">
        <v>0</v>
      </c>
      <c r="G219" s="17">
        <f t="shared" si="4"/>
        <v>0</v>
      </c>
      <c r="H219" s="52">
        <f t="shared" si="2"/>
        <v>0</v>
      </c>
      <c r="I219" s="60">
        <f t="shared" si="3"/>
        <v>0</v>
      </c>
      <c r="J219" s="54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</row>
    <row r="220" spans="1:21" ht="14.25" x14ac:dyDescent="0.2">
      <c r="A220" s="16" t="s">
        <v>535</v>
      </c>
      <c r="B220" s="115">
        <v>2</v>
      </c>
      <c r="C220" s="216">
        <v>6002009</v>
      </c>
      <c r="D220" s="16"/>
      <c r="E220" s="16">
        <v>866250</v>
      </c>
      <c r="F220" s="17">
        <v>1</v>
      </c>
      <c r="G220" s="17">
        <f t="shared" si="4"/>
        <v>866250</v>
      </c>
      <c r="H220" s="52">
        <f t="shared" si="2"/>
        <v>0</v>
      </c>
      <c r="I220" s="60">
        <f t="shared" si="3"/>
        <v>0</v>
      </c>
      <c r="J220" s="54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</row>
    <row r="221" spans="1:21" ht="14.25" x14ac:dyDescent="0.2">
      <c r="A221" s="16" t="s">
        <v>536</v>
      </c>
      <c r="B221" s="115">
        <v>2</v>
      </c>
      <c r="C221" s="216">
        <v>6002010</v>
      </c>
      <c r="D221" s="16"/>
      <c r="E221" s="16">
        <v>950920</v>
      </c>
      <c r="F221" s="17">
        <v>1</v>
      </c>
      <c r="G221" s="17">
        <f t="shared" si="4"/>
        <v>950920</v>
      </c>
      <c r="H221" s="52">
        <f t="shared" si="2"/>
        <v>0</v>
      </c>
      <c r="I221" s="60">
        <f t="shared" si="3"/>
        <v>0</v>
      </c>
      <c r="J221" s="54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</row>
    <row r="222" spans="1:21" ht="14.25" x14ac:dyDescent="0.2">
      <c r="A222" s="16" t="s">
        <v>537</v>
      </c>
      <c r="B222" s="115">
        <v>1</v>
      </c>
      <c r="C222" s="216">
        <v>6002011</v>
      </c>
      <c r="D222" s="16"/>
      <c r="E222" s="16">
        <v>973460</v>
      </c>
      <c r="F222" s="17">
        <v>1</v>
      </c>
      <c r="G222" s="17">
        <f t="shared" si="4"/>
        <v>973460</v>
      </c>
      <c r="H222" s="52">
        <f t="shared" si="2"/>
        <v>0</v>
      </c>
      <c r="I222" s="60">
        <f t="shared" si="3"/>
        <v>0</v>
      </c>
      <c r="J222" s="54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</row>
    <row r="223" spans="1:21" ht="14.25" x14ac:dyDescent="0.2">
      <c r="A223" s="16" t="s">
        <v>538</v>
      </c>
      <c r="B223" s="115">
        <v>1</v>
      </c>
      <c r="C223" s="216">
        <v>6002012</v>
      </c>
      <c r="D223" s="16"/>
      <c r="E223" s="16">
        <v>1187600</v>
      </c>
      <c r="F223" s="17">
        <v>1</v>
      </c>
      <c r="G223" s="17">
        <f t="shared" si="4"/>
        <v>1187600</v>
      </c>
      <c r="H223" s="52">
        <f t="shared" si="2"/>
        <v>0</v>
      </c>
      <c r="I223" s="60">
        <f t="shared" si="3"/>
        <v>0</v>
      </c>
      <c r="J223" s="54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</row>
    <row r="224" spans="1:21" ht="14.25" x14ac:dyDescent="0.2">
      <c r="A224" s="16" t="s">
        <v>539</v>
      </c>
      <c r="B224" s="115">
        <v>1</v>
      </c>
      <c r="C224" s="216">
        <v>6002013</v>
      </c>
      <c r="D224" s="16"/>
      <c r="E224" s="16">
        <v>1757600</v>
      </c>
      <c r="F224" s="17">
        <v>1</v>
      </c>
      <c r="G224" s="17">
        <f t="shared" si="4"/>
        <v>1757600</v>
      </c>
      <c r="H224" s="52">
        <f t="shared" si="2"/>
        <v>0</v>
      </c>
      <c r="I224" s="60">
        <f t="shared" si="3"/>
        <v>0</v>
      </c>
      <c r="J224" s="54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</row>
    <row r="225" spans="1:21" ht="14.25" x14ac:dyDescent="0.2">
      <c r="A225" s="16" t="s">
        <v>540</v>
      </c>
      <c r="B225" s="115"/>
      <c r="C225" s="216">
        <v>6002014</v>
      </c>
      <c r="D225" s="16"/>
      <c r="E225" s="16">
        <v>1471390</v>
      </c>
      <c r="F225" s="17">
        <v>0</v>
      </c>
      <c r="G225" s="17">
        <f t="shared" si="4"/>
        <v>0</v>
      </c>
      <c r="H225" s="52">
        <f t="shared" si="2"/>
        <v>0</v>
      </c>
      <c r="I225" s="60">
        <f t="shared" si="3"/>
        <v>0</v>
      </c>
      <c r="J225" s="54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</row>
    <row r="226" spans="1:21" x14ac:dyDescent="0.2">
      <c r="A226" s="16"/>
      <c r="B226" s="115"/>
      <c r="C226" s="219"/>
      <c r="D226" s="16"/>
      <c r="E226" s="16"/>
      <c r="F226" s="17"/>
      <c r="G226" s="17"/>
      <c r="H226" s="52">
        <f t="shared" si="2"/>
        <v>0</v>
      </c>
      <c r="I226" s="60">
        <f t="shared" si="3"/>
        <v>0</v>
      </c>
      <c r="J226" s="54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</row>
    <row r="227" spans="1:21" x14ac:dyDescent="0.2">
      <c r="A227" s="14" t="s">
        <v>541</v>
      </c>
      <c r="B227" s="114"/>
      <c r="C227" s="81"/>
      <c r="D227" s="14"/>
      <c r="E227" s="15"/>
      <c r="F227" s="15"/>
      <c r="G227" s="15"/>
      <c r="H227" s="52">
        <f t="shared" si="2"/>
        <v>0</v>
      </c>
      <c r="I227" s="60">
        <f t="shared" si="3"/>
        <v>0</v>
      </c>
      <c r="J227" s="54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</row>
    <row r="228" spans="1:21" x14ac:dyDescent="0.2">
      <c r="A228" s="14" t="s">
        <v>542</v>
      </c>
      <c r="B228" s="114"/>
      <c r="C228" s="81"/>
      <c r="D228" s="14"/>
      <c r="E228" s="15"/>
      <c r="F228" s="15"/>
      <c r="G228" s="15"/>
      <c r="H228" s="52">
        <f t="shared" si="2"/>
        <v>0</v>
      </c>
      <c r="I228" s="60">
        <f t="shared" si="3"/>
        <v>0</v>
      </c>
      <c r="J228" s="54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</row>
    <row r="229" spans="1:21" s="159" customFormat="1" ht="14.25" x14ac:dyDescent="0.2">
      <c r="A229" s="146" t="s">
        <v>877</v>
      </c>
      <c r="B229" s="147"/>
      <c r="C229" s="215">
        <v>6003001</v>
      </c>
      <c r="D229" s="148"/>
      <c r="E229" s="146">
        <v>2370130</v>
      </c>
      <c r="F229" s="149"/>
      <c r="G229" s="149"/>
      <c r="H229" s="150"/>
      <c r="I229" s="151"/>
      <c r="J229" s="157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</row>
    <row r="230" spans="1:21" s="159" customFormat="1" ht="14.25" x14ac:dyDescent="0.2">
      <c r="A230" s="146" t="s">
        <v>878</v>
      </c>
      <c r="B230" s="147"/>
      <c r="C230" s="215">
        <v>6003002</v>
      </c>
      <c r="D230" s="148"/>
      <c r="E230" s="146">
        <v>7731020</v>
      </c>
      <c r="F230" s="149"/>
      <c r="G230" s="149"/>
      <c r="H230" s="150"/>
      <c r="I230" s="151"/>
      <c r="J230" s="157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</row>
    <row r="231" spans="1:21" s="159" customFormat="1" ht="14.25" x14ac:dyDescent="0.2">
      <c r="A231" s="146" t="s">
        <v>879</v>
      </c>
      <c r="B231" s="147"/>
      <c r="C231" s="215">
        <v>6003003</v>
      </c>
      <c r="D231" s="148"/>
      <c r="E231" s="146">
        <v>1793710</v>
      </c>
      <c r="F231" s="149"/>
      <c r="G231" s="149"/>
      <c r="H231" s="150"/>
      <c r="I231" s="151"/>
      <c r="J231" s="157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</row>
    <row r="232" spans="1:21" s="159" customFormat="1" ht="14.25" x14ac:dyDescent="0.2">
      <c r="A232" s="146" t="s">
        <v>880</v>
      </c>
      <c r="B232" s="147"/>
      <c r="C232" s="215">
        <v>6003004</v>
      </c>
      <c r="D232" s="148"/>
      <c r="E232" s="146">
        <v>5078440</v>
      </c>
      <c r="F232" s="149"/>
      <c r="G232" s="149"/>
      <c r="H232" s="150"/>
      <c r="I232" s="151"/>
      <c r="J232" s="157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</row>
    <row r="233" spans="1:21" s="159" customFormat="1" ht="14.25" x14ac:dyDescent="0.2">
      <c r="A233" s="146" t="s">
        <v>881</v>
      </c>
      <c r="B233" s="147"/>
      <c r="C233" s="215">
        <v>6003005</v>
      </c>
      <c r="D233" s="148"/>
      <c r="E233" s="146">
        <v>6771630</v>
      </c>
      <c r="F233" s="149"/>
      <c r="G233" s="149"/>
      <c r="H233" s="150"/>
      <c r="I233" s="151"/>
      <c r="J233" s="157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</row>
    <row r="234" spans="1:21" s="159" customFormat="1" ht="27" x14ac:dyDescent="0.2">
      <c r="A234" s="146" t="s">
        <v>882</v>
      </c>
      <c r="B234" s="147"/>
      <c r="C234" s="215">
        <v>6003006</v>
      </c>
      <c r="D234" s="148"/>
      <c r="E234" s="146">
        <v>2781420</v>
      </c>
      <c r="F234" s="149"/>
      <c r="G234" s="149"/>
      <c r="H234" s="150"/>
      <c r="I234" s="151"/>
      <c r="J234" s="157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</row>
    <row r="235" spans="1:21" x14ac:dyDescent="0.2">
      <c r="A235" s="16"/>
      <c r="B235" s="115"/>
      <c r="C235" s="219"/>
      <c r="D235" s="16"/>
      <c r="E235" s="16"/>
      <c r="F235" s="17"/>
      <c r="G235" s="17"/>
      <c r="H235" s="52">
        <f t="shared" ref="H235:H292" si="5">SUM(J235:U235)</f>
        <v>0</v>
      </c>
      <c r="I235" s="60">
        <f t="shared" ref="I235:I292" si="6">+H235*E235</f>
        <v>0</v>
      </c>
      <c r="J235" s="54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</row>
    <row r="236" spans="1:21" x14ac:dyDescent="0.2">
      <c r="A236" s="14" t="s">
        <v>543</v>
      </c>
      <c r="B236" s="114"/>
      <c r="C236" s="81"/>
      <c r="D236" s="14"/>
      <c r="E236" s="15"/>
      <c r="F236" s="15"/>
      <c r="G236" s="15"/>
      <c r="H236" s="52">
        <f t="shared" si="5"/>
        <v>0</v>
      </c>
      <c r="I236" s="60">
        <f t="shared" si="6"/>
        <v>0</v>
      </c>
      <c r="J236" s="54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</row>
    <row r="237" spans="1:21" ht="14.25" x14ac:dyDescent="0.2">
      <c r="A237" s="139" t="s">
        <v>874</v>
      </c>
      <c r="B237" s="115"/>
      <c r="C237" s="216">
        <v>1902129</v>
      </c>
      <c r="D237" s="16"/>
      <c r="E237" s="139">
        <v>5573210</v>
      </c>
      <c r="F237" s="17"/>
      <c r="G237" s="17"/>
      <c r="H237" s="52">
        <f t="shared" si="5"/>
        <v>0</v>
      </c>
      <c r="I237" s="60">
        <f t="shared" si="6"/>
        <v>0</v>
      </c>
      <c r="J237" s="54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</row>
    <row r="238" spans="1:21" ht="14.25" x14ac:dyDescent="0.2">
      <c r="A238" s="139" t="s">
        <v>875</v>
      </c>
      <c r="B238" s="117"/>
      <c r="C238" s="216">
        <v>1902229</v>
      </c>
      <c r="D238" s="12"/>
      <c r="E238" s="139">
        <v>5510670</v>
      </c>
      <c r="F238" s="17"/>
      <c r="G238" s="17"/>
      <c r="H238" s="52"/>
      <c r="I238" s="60"/>
      <c r="J238" s="54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</row>
    <row r="239" spans="1:21" ht="14.25" x14ac:dyDescent="0.2">
      <c r="A239" s="139" t="s">
        <v>876</v>
      </c>
      <c r="B239" s="117"/>
      <c r="C239" s="216">
        <v>1902122</v>
      </c>
      <c r="D239" s="12"/>
      <c r="E239" s="139">
        <v>2757800</v>
      </c>
      <c r="F239" s="17"/>
      <c r="G239" s="17"/>
      <c r="H239" s="52"/>
      <c r="I239" s="60"/>
      <c r="J239" s="54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</row>
    <row r="240" spans="1:21" x14ac:dyDescent="0.2">
      <c r="A240" s="12"/>
      <c r="B240" s="117"/>
      <c r="C240" s="217"/>
      <c r="D240" s="12"/>
      <c r="E240" s="12"/>
      <c r="F240" s="17"/>
      <c r="G240" s="17"/>
      <c r="H240" s="52"/>
      <c r="I240" s="60"/>
      <c r="J240" s="54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</row>
    <row r="241" spans="1:21" x14ac:dyDescent="0.2">
      <c r="A241" s="14" t="s">
        <v>544</v>
      </c>
      <c r="B241" s="114"/>
      <c r="C241" s="81"/>
      <c r="D241" s="14"/>
      <c r="E241" s="15"/>
      <c r="F241" s="15"/>
      <c r="G241" s="15"/>
      <c r="H241" s="52">
        <f t="shared" si="5"/>
        <v>0</v>
      </c>
      <c r="I241" s="60">
        <f t="shared" si="6"/>
        <v>0</v>
      </c>
      <c r="J241" s="54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</row>
    <row r="242" spans="1:21" ht="27" x14ac:dyDescent="0.2">
      <c r="A242" s="139" t="s">
        <v>872</v>
      </c>
      <c r="B242" s="115"/>
      <c r="C242" s="219"/>
      <c r="D242" s="16"/>
      <c r="E242" s="139">
        <v>1811870</v>
      </c>
      <c r="F242" s="17"/>
      <c r="G242" s="17"/>
      <c r="H242" s="52">
        <f t="shared" si="5"/>
        <v>0</v>
      </c>
      <c r="I242" s="60">
        <f t="shared" si="6"/>
        <v>0</v>
      </c>
      <c r="J242" s="54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</row>
    <row r="243" spans="1:21" ht="27" x14ac:dyDescent="0.2">
      <c r="A243" s="139" t="s">
        <v>873</v>
      </c>
      <c r="B243" s="117"/>
      <c r="C243" s="217"/>
      <c r="D243" s="12"/>
      <c r="E243" s="139">
        <v>1782410</v>
      </c>
      <c r="F243" s="17"/>
      <c r="G243" s="17"/>
      <c r="H243" s="52"/>
      <c r="I243" s="60"/>
      <c r="J243" s="54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</row>
    <row r="244" spans="1:21" x14ac:dyDescent="0.2">
      <c r="A244" s="12"/>
      <c r="B244" s="117"/>
      <c r="C244" s="217"/>
      <c r="D244" s="12"/>
      <c r="E244" s="12"/>
      <c r="F244" s="17"/>
      <c r="G244" s="17"/>
      <c r="H244" s="52"/>
      <c r="I244" s="60"/>
      <c r="J244" s="54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</row>
    <row r="245" spans="1:21" x14ac:dyDescent="0.2">
      <c r="A245" s="14" t="s">
        <v>545</v>
      </c>
      <c r="B245" s="114"/>
      <c r="C245" s="81"/>
      <c r="D245" s="14"/>
      <c r="E245" s="15"/>
      <c r="F245" s="15"/>
      <c r="G245" s="15"/>
      <c r="H245" s="52">
        <f t="shared" si="5"/>
        <v>0</v>
      </c>
      <c r="I245" s="60">
        <f t="shared" si="6"/>
        <v>0</v>
      </c>
      <c r="J245" s="54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</row>
    <row r="246" spans="1:21" x14ac:dyDescent="0.2">
      <c r="A246" s="14" t="s">
        <v>546</v>
      </c>
      <c r="B246" s="114"/>
      <c r="C246" s="81"/>
      <c r="D246" s="14"/>
      <c r="E246" s="15"/>
      <c r="F246" s="15"/>
      <c r="G246" s="15"/>
      <c r="H246" s="52">
        <f t="shared" si="5"/>
        <v>0</v>
      </c>
      <c r="I246" s="60">
        <f t="shared" si="6"/>
        <v>0</v>
      </c>
      <c r="J246" s="54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</row>
    <row r="247" spans="1:21" s="159" customFormat="1" x14ac:dyDescent="0.2">
      <c r="A247" s="146" t="s">
        <v>871</v>
      </c>
      <c r="B247" s="147"/>
      <c r="C247" s="167"/>
      <c r="D247" s="148"/>
      <c r="E247" s="146">
        <v>474590</v>
      </c>
      <c r="F247" s="149"/>
      <c r="G247" s="149"/>
      <c r="H247" s="150"/>
      <c r="I247" s="151"/>
      <c r="J247" s="157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</row>
    <row r="248" spans="1:21" x14ac:dyDescent="0.2">
      <c r="A248" s="16"/>
      <c r="B248" s="115"/>
      <c r="C248" s="219"/>
      <c r="D248" s="16"/>
      <c r="E248" s="16"/>
      <c r="F248" s="17"/>
      <c r="G248" s="17"/>
      <c r="H248" s="52">
        <f t="shared" si="5"/>
        <v>0</v>
      </c>
      <c r="I248" s="60">
        <f t="shared" si="6"/>
        <v>0</v>
      </c>
      <c r="J248" s="54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</row>
    <row r="249" spans="1:21" x14ac:dyDescent="0.2">
      <c r="A249" s="14" t="s">
        <v>547</v>
      </c>
      <c r="B249" s="114"/>
      <c r="C249" s="81"/>
      <c r="D249" s="14"/>
      <c r="E249" s="15"/>
      <c r="F249" s="15"/>
      <c r="G249" s="15"/>
      <c r="H249" s="52">
        <f t="shared" si="5"/>
        <v>0</v>
      </c>
      <c r="I249" s="60">
        <f t="shared" si="6"/>
        <v>0</v>
      </c>
      <c r="J249" s="54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</row>
    <row r="250" spans="1:21" s="159" customFormat="1" ht="14.25" x14ac:dyDescent="0.2">
      <c r="A250" s="146" t="s">
        <v>866</v>
      </c>
      <c r="B250" s="164"/>
      <c r="C250" s="221" t="s">
        <v>869</v>
      </c>
      <c r="D250" s="165"/>
      <c r="E250" s="146">
        <v>100840</v>
      </c>
      <c r="F250" s="166"/>
      <c r="G250" s="166"/>
      <c r="H250" s="150"/>
      <c r="I250" s="151"/>
      <c r="J250" s="157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</row>
    <row r="251" spans="1:21" s="159" customFormat="1" ht="14.25" x14ac:dyDescent="0.2">
      <c r="A251" s="146" t="s">
        <v>867</v>
      </c>
      <c r="B251" s="164"/>
      <c r="C251" s="221" t="s">
        <v>870</v>
      </c>
      <c r="D251" s="165"/>
      <c r="E251" s="146">
        <v>120250</v>
      </c>
      <c r="F251" s="166"/>
      <c r="G251" s="166"/>
      <c r="H251" s="150"/>
      <c r="I251" s="151"/>
      <c r="J251" s="157"/>
      <c r="K251" s="158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</row>
    <row r="252" spans="1:21" s="159" customFormat="1" ht="14.25" x14ac:dyDescent="0.2">
      <c r="A252" s="146" t="s">
        <v>868</v>
      </c>
      <c r="B252" s="164"/>
      <c r="C252" s="215">
        <v>2001115</v>
      </c>
      <c r="D252" s="165"/>
      <c r="E252" s="146">
        <v>314470</v>
      </c>
      <c r="F252" s="166"/>
      <c r="G252" s="166"/>
      <c r="H252" s="150"/>
      <c r="I252" s="151"/>
      <c r="J252" s="157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</row>
    <row r="253" spans="1:21" ht="14.25" thickBot="1" x14ac:dyDescent="0.25">
      <c r="A253" s="19"/>
      <c r="B253" s="118"/>
      <c r="C253" s="222"/>
      <c r="D253" s="19"/>
      <c r="E253" s="19"/>
      <c r="F253" s="20"/>
      <c r="G253" s="20"/>
      <c r="H253" s="52">
        <f t="shared" si="5"/>
        <v>0</v>
      </c>
      <c r="I253" s="60">
        <f t="shared" si="6"/>
        <v>0</v>
      </c>
      <c r="J253" s="54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</row>
    <row r="254" spans="1:21" ht="18.75" thickBot="1" x14ac:dyDescent="0.25">
      <c r="A254" s="70" t="s">
        <v>548</v>
      </c>
      <c r="B254" s="119">
        <f>SUM(B102:B253)</f>
        <v>444</v>
      </c>
      <c r="C254" s="82"/>
      <c r="D254" s="70"/>
      <c r="E254" s="71"/>
      <c r="F254" s="71">
        <f>SUM(F6:F253)</f>
        <v>90</v>
      </c>
      <c r="G254" s="71">
        <f>SUM(G6:G253)</f>
        <v>163832240</v>
      </c>
      <c r="H254" s="71">
        <f t="shared" ref="H254:U254" si="7">SUM(H6:H253)</f>
        <v>23</v>
      </c>
      <c r="I254" s="71">
        <f t="shared" si="7"/>
        <v>15239790</v>
      </c>
      <c r="J254" s="71">
        <f t="shared" si="7"/>
        <v>23</v>
      </c>
      <c r="K254" s="71">
        <f t="shared" si="7"/>
        <v>0</v>
      </c>
      <c r="L254" s="71">
        <f t="shared" si="7"/>
        <v>0</v>
      </c>
      <c r="M254" s="71">
        <f t="shared" si="7"/>
        <v>0</v>
      </c>
      <c r="N254" s="71">
        <f t="shared" si="7"/>
        <v>0</v>
      </c>
      <c r="O254" s="71">
        <f t="shared" si="7"/>
        <v>0</v>
      </c>
      <c r="P254" s="71">
        <f t="shared" si="7"/>
        <v>0</v>
      </c>
      <c r="Q254" s="71">
        <f t="shared" si="7"/>
        <v>0</v>
      </c>
      <c r="R254" s="71">
        <f t="shared" si="7"/>
        <v>0</v>
      </c>
      <c r="S254" s="71">
        <f t="shared" si="7"/>
        <v>0</v>
      </c>
      <c r="T254" s="71">
        <f t="shared" si="7"/>
        <v>0</v>
      </c>
      <c r="U254" s="71">
        <f t="shared" si="7"/>
        <v>0</v>
      </c>
    </row>
    <row r="255" spans="1:21" x14ac:dyDescent="0.2">
      <c r="A255" s="16"/>
      <c r="B255" s="115"/>
      <c r="C255" s="219"/>
      <c r="D255" s="16"/>
      <c r="E255" s="16"/>
      <c r="F255" s="17"/>
      <c r="G255" s="7"/>
      <c r="H255" s="52">
        <f t="shared" si="5"/>
        <v>0</v>
      </c>
      <c r="I255" s="60">
        <f t="shared" si="6"/>
        <v>0</v>
      </c>
      <c r="J255" s="54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</row>
    <row r="256" spans="1:21" s="21" customFormat="1" ht="18" x14ac:dyDescent="0.2">
      <c r="A256" s="9" t="s">
        <v>549</v>
      </c>
      <c r="B256" s="112"/>
      <c r="C256" s="79"/>
      <c r="D256" s="9"/>
      <c r="E256" s="10"/>
      <c r="F256" s="22"/>
      <c r="G256" s="22"/>
      <c r="H256" s="52">
        <f t="shared" si="5"/>
        <v>0</v>
      </c>
      <c r="I256" s="60">
        <f t="shared" si="6"/>
        <v>0</v>
      </c>
      <c r="J256" s="57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</row>
    <row r="257" spans="1:21" x14ac:dyDescent="0.2">
      <c r="A257" s="16"/>
      <c r="B257" s="115"/>
      <c r="C257" s="219"/>
      <c r="D257" s="16"/>
      <c r="E257" s="16"/>
      <c r="F257" s="17"/>
      <c r="G257" s="17"/>
      <c r="H257" s="52">
        <f t="shared" si="5"/>
        <v>0</v>
      </c>
      <c r="I257" s="60">
        <f t="shared" si="6"/>
        <v>0</v>
      </c>
      <c r="J257" s="54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</row>
    <row r="258" spans="1:21" s="8" customFormat="1" x14ac:dyDescent="0.2">
      <c r="A258" s="14" t="s">
        <v>550</v>
      </c>
      <c r="B258" s="114"/>
      <c r="C258" s="81"/>
      <c r="D258" s="14"/>
      <c r="E258" s="15"/>
      <c r="F258" s="15"/>
      <c r="G258" s="15"/>
      <c r="H258" s="52">
        <f t="shared" si="5"/>
        <v>0</v>
      </c>
      <c r="I258" s="60">
        <f t="shared" si="6"/>
        <v>0</v>
      </c>
      <c r="J258" s="56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</row>
    <row r="259" spans="1:21" ht="14.25" x14ac:dyDescent="0.2">
      <c r="A259" s="16" t="s">
        <v>551</v>
      </c>
      <c r="B259" s="115">
        <v>400</v>
      </c>
      <c r="C259" s="223" t="s">
        <v>865</v>
      </c>
      <c r="D259" s="16"/>
      <c r="E259" s="16">
        <v>607400</v>
      </c>
      <c r="F259" s="23">
        <v>400</v>
      </c>
      <c r="G259" s="23">
        <f t="shared" ref="G259:G319" si="8">+ROUND(E259*F259,0)</f>
        <v>242960000</v>
      </c>
      <c r="H259" s="52">
        <f t="shared" si="5"/>
        <v>88</v>
      </c>
      <c r="I259" s="60">
        <f t="shared" si="6"/>
        <v>53451200</v>
      </c>
      <c r="J259" s="54">
        <v>51</v>
      </c>
      <c r="K259" s="48">
        <v>37</v>
      </c>
      <c r="L259" s="48"/>
      <c r="M259" s="48"/>
      <c r="N259" s="48"/>
      <c r="O259" s="48"/>
      <c r="P259" s="48"/>
      <c r="Q259" s="48"/>
      <c r="R259" s="48"/>
      <c r="S259" s="48"/>
      <c r="T259" s="48"/>
      <c r="U259" s="48"/>
    </row>
    <row r="260" spans="1:21" x14ac:dyDescent="0.2">
      <c r="A260" s="16"/>
      <c r="B260" s="115"/>
      <c r="C260" s="219"/>
      <c r="D260" s="16"/>
      <c r="E260" s="16"/>
      <c r="F260" s="23"/>
      <c r="G260" s="17"/>
      <c r="H260" s="52">
        <f t="shared" si="5"/>
        <v>0</v>
      </c>
      <c r="I260" s="60">
        <f t="shared" si="6"/>
        <v>0</v>
      </c>
      <c r="J260" s="54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</row>
    <row r="261" spans="1:21" x14ac:dyDescent="0.2">
      <c r="A261" s="14" t="s">
        <v>498</v>
      </c>
      <c r="B261" s="114"/>
      <c r="C261" s="81"/>
      <c r="D261" s="14"/>
      <c r="E261" s="15"/>
      <c r="F261" s="15"/>
      <c r="G261" s="15"/>
      <c r="H261" s="52">
        <f t="shared" si="5"/>
        <v>0</v>
      </c>
      <c r="I261" s="60">
        <f t="shared" si="6"/>
        <v>0</v>
      </c>
      <c r="J261" s="54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</row>
    <row r="262" spans="1:21" ht="14.25" x14ac:dyDescent="0.2">
      <c r="A262" s="16" t="s">
        <v>552</v>
      </c>
      <c r="B262" s="115">
        <v>560</v>
      </c>
      <c r="C262" s="224">
        <v>1802053</v>
      </c>
      <c r="D262" s="16"/>
      <c r="E262" s="16">
        <v>210760</v>
      </c>
      <c r="F262" s="23">
        <v>560</v>
      </c>
      <c r="G262" s="23">
        <f t="shared" si="8"/>
        <v>118025600</v>
      </c>
      <c r="H262" s="52">
        <f t="shared" si="5"/>
        <v>70</v>
      </c>
      <c r="I262" s="60">
        <f t="shared" si="6"/>
        <v>14753200</v>
      </c>
      <c r="J262" s="54">
        <v>35</v>
      </c>
      <c r="K262" s="48">
        <v>35</v>
      </c>
      <c r="L262" s="48"/>
      <c r="M262" s="48"/>
      <c r="N262" s="48"/>
      <c r="O262" s="48"/>
      <c r="P262" s="48"/>
      <c r="Q262" s="48"/>
      <c r="R262" s="48"/>
      <c r="S262" s="48"/>
      <c r="T262" s="48"/>
      <c r="U262" s="48"/>
    </row>
    <row r="263" spans="1:21" ht="14.25" x14ac:dyDescent="0.2">
      <c r="A263" s="16" t="s">
        <v>553</v>
      </c>
      <c r="B263" s="115">
        <v>280</v>
      </c>
      <c r="C263" s="214" t="s">
        <v>864</v>
      </c>
      <c r="D263" s="16"/>
      <c r="E263" s="16">
        <v>397150</v>
      </c>
      <c r="F263" s="23">
        <v>280</v>
      </c>
      <c r="G263" s="23">
        <f t="shared" si="8"/>
        <v>111202000</v>
      </c>
      <c r="H263" s="52">
        <f t="shared" si="5"/>
        <v>29</v>
      </c>
      <c r="I263" s="60">
        <f t="shared" si="6"/>
        <v>11517350</v>
      </c>
      <c r="J263" s="54">
        <v>20</v>
      </c>
      <c r="K263" s="48">
        <v>9</v>
      </c>
      <c r="L263" s="48"/>
      <c r="M263" s="48"/>
      <c r="N263" s="48"/>
      <c r="O263" s="48"/>
      <c r="P263" s="48"/>
      <c r="Q263" s="48"/>
      <c r="R263" s="48"/>
      <c r="S263" s="48"/>
      <c r="T263" s="48"/>
      <c r="U263" s="48"/>
    </row>
    <row r="264" spans="1:21" ht="14.25" x14ac:dyDescent="0.2">
      <c r="A264" s="16" t="s">
        <v>554</v>
      </c>
      <c r="B264" s="115">
        <v>70</v>
      </c>
      <c r="C264" s="224">
        <v>1802002</v>
      </c>
      <c r="D264" s="16"/>
      <c r="E264" s="16">
        <v>826920</v>
      </c>
      <c r="F264" s="23">
        <v>70</v>
      </c>
      <c r="G264" s="23">
        <f t="shared" si="8"/>
        <v>57884400</v>
      </c>
      <c r="H264" s="52">
        <f t="shared" si="5"/>
        <v>10</v>
      </c>
      <c r="I264" s="60">
        <f t="shared" si="6"/>
        <v>8269200</v>
      </c>
      <c r="J264" s="54">
        <v>6</v>
      </c>
      <c r="K264" s="48">
        <v>4</v>
      </c>
      <c r="L264" s="48"/>
      <c r="M264" s="48"/>
      <c r="N264" s="48"/>
      <c r="O264" s="48"/>
      <c r="P264" s="48"/>
      <c r="Q264" s="48"/>
      <c r="R264" s="48"/>
      <c r="S264" s="48"/>
      <c r="T264" s="48"/>
      <c r="U264" s="48"/>
    </row>
    <row r="265" spans="1:21" x14ac:dyDescent="0.2">
      <c r="A265" s="16"/>
      <c r="B265" s="115"/>
      <c r="C265" s="219"/>
      <c r="D265" s="16"/>
      <c r="E265" s="16"/>
      <c r="F265" s="23"/>
      <c r="G265" s="17"/>
      <c r="H265" s="52">
        <f t="shared" si="5"/>
        <v>0</v>
      </c>
      <c r="I265" s="60">
        <f t="shared" si="6"/>
        <v>0</v>
      </c>
      <c r="J265" s="54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</row>
    <row r="266" spans="1:21" x14ac:dyDescent="0.2">
      <c r="A266" s="14" t="s">
        <v>547</v>
      </c>
      <c r="B266" s="114"/>
      <c r="C266" s="81"/>
      <c r="D266" s="14"/>
      <c r="E266" s="15"/>
      <c r="F266" s="15"/>
      <c r="G266" s="15"/>
      <c r="H266" s="52">
        <f t="shared" si="5"/>
        <v>0</v>
      </c>
      <c r="I266" s="60">
        <f t="shared" si="6"/>
        <v>0</v>
      </c>
      <c r="J266" s="54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</row>
    <row r="267" spans="1:21" s="270" customFormat="1" x14ac:dyDescent="0.2">
      <c r="A267" s="263" t="s">
        <v>555</v>
      </c>
      <c r="B267" s="263">
        <v>150</v>
      </c>
      <c r="C267" s="264" t="s">
        <v>701</v>
      </c>
      <c r="D267" s="263"/>
      <c r="E267" s="263">
        <v>1251690</v>
      </c>
      <c r="F267" s="265">
        <v>140</v>
      </c>
      <c r="G267" s="265">
        <f t="shared" si="8"/>
        <v>175236600</v>
      </c>
      <c r="H267" s="266">
        <f t="shared" si="5"/>
        <v>7</v>
      </c>
      <c r="I267" s="267">
        <f t="shared" si="6"/>
        <v>8761830</v>
      </c>
      <c r="J267" s="268">
        <v>6</v>
      </c>
      <c r="K267" s="269">
        <v>1</v>
      </c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</row>
    <row r="268" spans="1:21" ht="14.25" x14ac:dyDescent="0.2">
      <c r="A268" s="16" t="s">
        <v>556</v>
      </c>
      <c r="B268" s="115">
        <v>45</v>
      </c>
      <c r="C268" s="224" t="s">
        <v>862</v>
      </c>
      <c r="D268" s="16"/>
      <c r="E268" s="16">
        <v>356860</v>
      </c>
      <c r="F268" s="23">
        <v>40</v>
      </c>
      <c r="G268" s="23">
        <f t="shared" si="8"/>
        <v>14274400</v>
      </c>
      <c r="H268" s="52">
        <f t="shared" si="5"/>
        <v>2</v>
      </c>
      <c r="I268" s="60">
        <f t="shared" si="6"/>
        <v>713720</v>
      </c>
      <c r="J268" s="54">
        <v>1</v>
      </c>
      <c r="K268" s="48">
        <v>1</v>
      </c>
      <c r="L268" s="48"/>
      <c r="M268" s="48"/>
      <c r="N268" s="48"/>
      <c r="O268" s="48"/>
      <c r="P268" s="48"/>
      <c r="Q268" s="48"/>
      <c r="R268" s="48"/>
      <c r="S268" s="48"/>
      <c r="T268" s="48"/>
      <c r="U268" s="48"/>
    </row>
    <row r="269" spans="1:21" ht="14.25" x14ac:dyDescent="0.2">
      <c r="A269" s="16" t="s">
        <v>557</v>
      </c>
      <c r="B269" s="115">
        <v>65</v>
      </c>
      <c r="C269" s="224" t="s">
        <v>863</v>
      </c>
      <c r="D269" s="16"/>
      <c r="E269" s="16">
        <v>642090</v>
      </c>
      <c r="F269" s="23">
        <v>60</v>
      </c>
      <c r="G269" s="23">
        <f t="shared" si="8"/>
        <v>38525400</v>
      </c>
      <c r="H269" s="52">
        <f t="shared" si="5"/>
        <v>3</v>
      </c>
      <c r="I269" s="60">
        <f t="shared" si="6"/>
        <v>1926270</v>
      </c>
      <c r="J269" s="54">
        <v>2</v>
      </c>
      <c r="K269" s="48">
        <v>1</v>
      </c>
      <c r="L269" s="48"/>
      <c r="M269" s="48"/>
      <c r="N269" s="48"/>
      <c r="O269" s="48"/>
      <c r="P269" s="48"/>
      <c r="Q269" s="48"/>
      <c r="R269" s="48"/>
      <c r="S269" s="48"/>
      <c r="T269" s="48"/>
      <c r="U269" s="48"/>
    </row>
    <row r="270" spans="1:21" ht="14.25" x14ac:dyDescent="0.2">
      <c r="A270" s="16" t="s">
        <v>558</v>
      </c>
      <c r="B270" s="115">
        <v>40</v>
      </c>
      <c r="C270" s="224">
        <v>2003022</v>
      </c>
      <c r="D270" s="16"/>
      <c r="E270" s="16">
        <v>864110</v>
      </c>
      <c r="F270" s="23">
        <v>40</v>
      </c>
      <c r="G270" s="23">
        <f t="shared" si="8"/>
        <v>34564400</v>
      </c>
      <c r="H270" s="52">
        <f t="shared" si="5"/>
        <v>3</v>
      </c>
      <c r="I270" s="60">
        <f t="shared" si="6"/>
        <v>2592330</v>
      </c>
      <c r="J270" s="54">
        <v>3</v>
      </c>
      <c r="K270" s="48">
        <v>0</v>
      </c>
      <c r="L270" s="48"/>
      <c r="M270" s="48"/>
      <c r="N270" s="48"/>
      <c r="O270" s="48"/>
      <c r="P270" s="48"/>
      <c r="Q270" s="48"/>
      <c r="R270" s="48"/>
      <c r="S270" s="48"/>
      <c r="T270" s="48"/>
      <c r="U270" s="48"/>
    </row>
    <row r="271" spans="1:21" ht="14.25" x14ac:dyDescent="0.2">
      <c r="A271" s="16" t="s">
        <v>559</v>
      </c>
      <c r="B271" s="115">
        <v>0</v>
      </c>
      <c r="C271" s="224">
        <v>1902017</v>
      </c>
      <c r="D271" s="16"/>
      <c r="E271" s="16">
        <v>610650</v>
      </c>
      <c r="F271" s="23">
        <v>0</v>
      </c>
      <c r="G271" s="23">
        <f t="shared" si="8"/>
        <v>0</v>
      </c>
      <c r="H271" s="52">
        <f t="shared" si="5"/>
        <v>0</v>
      </c>
      <c r="I271" s="60">
        <f t="shared" si="6"/>
        <v>0</v>
      </c>
      <c r="J271" s="54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</row>
    <row r="272" spans="1:21" x14ac:dyDescent="0.2">
      <c r="A272" s="16"/>
      <c r="B272" s="115"/>
      <c r="C272" s="219"/>
      <c r="D272" s="16"/>
      <c r="E272" s="16"/>
      <c r="F272" s="23"/>
      <c r="G272" s="23"/>
      <c r="H272" s="52">
        <f t="shared" si="5"/>
        <v>0</v>
      </c>
      <c r="I272" s="60">
        <f t="shared" si="6"/>
        <v>0</v>
      </c>
      <c r="J272" s="54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</row>
    <row r="273" spans="1:21" x14ac:dyDescent="0.2">
      <c r="A273" s="14" t="s">
        <v>523</v>
      </c>
      <c r="B273" s="114"/>
      <c r="C273" s="81"/>
      <c r="D273" s="14"/>
      <c r="E273" s="15"/>
      <c r="F273" s="15"/>
      <c r="G273" s="15"/>
      <c r="H273" s="52">
        <f t="shared" si="5"/>
        <v>0</v>
      </c>
      <c r="I273" s="60">
        <f t="shared" si="6"/>
        <v>0</v>
      </c>
      <c r="J273" s="54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</row>
    <row r="274" spans="1:21" ht="27" x14ac:dyDescent="0.2">
      <c r="A274" s="16" t="s">
        <v>560</v>
      </c>
      <c r="B274" s="115">
        <v>20</v>
      </c>
      <c r="C274" s="224">
        <v>1202016</v>
      </c>
      <c r="D274" s="16"/>
      <c r="E274" s="16">
        <v>54380</v>
      </c>
      <c r="F274" s="23">
        <v>20</v>
      </c>
      <c r="G274" s="23">
        <f t="shared" si="8"/>
        <v>1087600</v>
      </c>
      <c r="H274" s="52">
        <f t="shared" si="5"/>
        <v>0</v>
      </c>
      <c r="I274" s="60">
        <f t="shared" si="6"/>
        <v>0</v>
      </c>
      <c r="J274" s="54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</row>
    <row r="275" spans="1:21" ht="27" x14ac:dyDescent="0.2">
      <c r="A275" s="16" t="s">
        <v>561</v>
      </c>
      <c r="B275" s="115">
        <v>7</v>
      </c>
      <c r="C275" s="224" t="s">
        <v>860</v>
      </c>
      <c r="D275" s="16"/>
      <c r="E275" s="16">
        <v>141100</v>
      </c>
      <c r="F275" s="23">
        <v>7</v>
      </c>
      <c r="G275" s="23">
        <f t="shared" si="8"/>
        <v>987700</v>
      </c>
      <c r="H275" s="52">
        <f t="shared" si="5"/>
        <v>0</v>
      </c>
      <c r="I275" s="60">
        <f t="shared" si="6"/>
        <v>0</v>
      </c>
      <c r="J275" s="54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</row>
    <row r="276" spans="1:21" ht="14.25" x14ac:dyDescent="0.2">
      <c r="A276" s="16" t="s">
        <v>562</v>
      </c>
      <c r="B276" s="115">
        <v>100</v>
      </c>
      <c r="C276" s="224">
        <v>1202026</v>
      </c>
      <c r="D276" s="16"/>
      <c r="E276" s="16">
        <v>85600</v>
      </c>
      <c r="F276" s="23">
        <v>100</v>
      </c>
      <c r="G276" s="23">
        <f t="shared" si="8"/>
        <v>8560000</v>
      </c>
      <c r="H276" s="52">
        <f t="shared" si="5"/>
        <v>15</v>
      </c>
      <c r="I276" s="60">
        <f t="shared" si="6"/>
        <v>1284000</v>
      </c>
      <c r="J276" s="54">
        <v>10</v>
      </c>
      <c r="K276" s="48">
        <v>5</v>
      </c>
      <c r="L276" s="48"/>
      <c r="M276" s="48"/>
      <c r="N276" s="48"/>
      <c r="O276" s="48"/>
      <c r="P276" s="48"/>
      <c r="Q276" s="48"/>
      <c r="R276" s="48"/>
      <c r="S276" s="48"/>
      <c r="T276" s="48"/>
      <c r="U276" s="48"/>
    </row>
    <row r="277" spans="1:21" ht="14.25" x14ac:dyDescent="0.2">
      <c r="A277" s="16" t="s">
        <v>563</v>
      </c>
      <c r="B277" s="115">
        <v>1300</v>
      </c>
      <c r="C277" s="224">
        <v>3905001</v>
      </c>
      <c r="D277" s="16"/>
      <c r="E277" s="16">
        <v>371800</v>
      </c>
      <c r="F277" s="23">
        <v>710</v>
      </c>
      <c r="G277" s="23">
        <f t="shared" si="8"/>
        <v>263978000</v>
      </c>
      <c r="H277" s="52">
        <f t="shared" si="5"/>
        <v>0</v>
      </c>
      <c r="I277" s="60">
        <f t="shared" si="6"/>
        <v>0</v>
      </c>
      <c r="J277" s="54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</row>
    <row r="278" spans="1:21" ht="14.25" x14ac:dyDescent="0.2">
      <c r="A278" s="16" t="s">
        <v>564</v>
      </c>
      <c r="B278" s="115">
        <v>6</v>
      </c>
      <c r="C278" s="224" t="s">
        <v>861</v>
      </c>
      <c r="D278" s="16"/>
      <c r="E278" s="16">
        <v>435130</v>
      </c>
      <c r="F278" s="23">
        <v>6</v>
      </c>
      <c r="G278" s="23">
        <f t="shared" si="8"/>
        <v>2610780</v>
      </c>
      <c r="H278" s="52">
        <f t="shared" si="5"/>
        <v>0</v>
      </c>
      <c r="I278" s="60">
        <f t="shared" si="6"/>
        <v>0</v>
      </c>
      <c r="J278" s="54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</row>
    <row r="279" spans="1:21" x14ac:dyDescent="0.2">
      <c r="A279" s="16"/>
      <c r="B279" s="115"/>
      <c r="C279" s="219"/>
      <c r="D279" s="16"/>
      <c r="E279" s="16"/>
      <c r="F279" s="23"/>
      <c r="G279" s="17"/>
      <c r="H279" s="52">
        <f t="shared" si="5"/>
        <v>0</v>
      </c>
      <c r="I279" s="60">
        <f t="shared" si="6"/>
        <v>0</v>
      </c>
      <c r="J279" s="54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</row>
    <row r="280" spans="1:21" x14ac:dyDescent="0.2">
      <c r="A280" s="14" t="s">
        <v>565</v>
      </c>
      <c r="B280" s="114"/>
      <c r="C280" s="81"/>
      <c r="D280" s="14"/>
      <c r="E280" s="15"/>
      <c r="F280" s="15"/>
      <c r="G280" s="15"/>
      <c r="H280" s="52">
        <f t="shared" si="5"/>
        <v>0</v>
      </c>
      <c r="I280" s="60">
        <f t="shared" si="6"/>
        <v>0</v>
      </c>
      <c r="J280" s="54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</row>
    <row r="281" spans="1:21" ht="14.25" x14ac:dyDescent="0.2">
      <c r="A281" s="16" t="s">
        <v>566</v>
      </c>
      <c r="B281" s="115">
        <v>0</v>
      </c>
      <c r="C281" s="224">
        <v>2704001</v>
      </c>
      <c r="D281" s="16"/>
      <c r="E281" s="16">
        <v>191620</v>
      </c>
      <c r="F281" s="23">
        <v>0</v>
      </c>
      <c r="G281" s="23">
        <f t="shared" si="8"/>
        <v>0</v>
      </c>
      <c r="H281" s="52">
        <f t="shared" si="5"/>
        <v>0</v>
      </c>
      <c r="I281" s="60">
        <f t="shared" si="6"/>
        <v>0</v>
      </c>
      <c r="J281" s="54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</row>
    <row r="282" spans="1:21" ht="14.25" x14ac:dyDescent="0.2">
      <c r="A282" s="16" t="s">
        <v>567</v>
      </c>
      <c r="B282" s="115">
        <v>80</v>
      </c>
      <c r="C282" s="224">
        <v>2702007</v>
      </c>
      <c r="D282" s="16"/>
      <c r="E282" s="16">
        <v>125120</v>
      </c>
      <c r="F282" s="23">
        <v>40</v>
      </c>
      <c r="G282" s="23">
        <f t="shared" si="8"/>
        <v>5004800</v>
      </c>
      <c r="H282" s="52">
        <f t="shared" si="5"/>
        <v>0</v>
      </c>
      <c r="I282" s="60">
        <f t="shared" si="6"/>
        <v>0</v>
      </c>
      <c r="J282" s="54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</row>
    <row r="283" spans="1:21" x14ac:dyDescent="0.2">
      <c r="A283" s="16"/>
      <c r="B283" s="115"/>
      <c r="C283" s="219"/>
      <c r="D283" s="16"/>
      <c r="E283" s="16"/>
      <c r="F283" s="23"/>
      <c r="G283" s="17"/>
      <c r="H283" s="52">
        <f t="shared" si="5"/>
        <v>0</v>
      </c>
      <c r="I283" s="60">
        <f t="shared" si="6"/>
        <v>0</v>
      </c>
      <c r="J283" s="54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</row>
    <row r="284" spans="1:21" x14ac:dyDescent="0.2">
      <c r="A284" s="14" t="s">
        <v>568</v>
      </c>
      <c r="B284" s="114"/>
      <c r="C284" s="81"/>
      <c r="D284" s="14"/>
      <c r="E284" s="15"/>
      <c r="F284" s="15"/>
      <c r="G284" s="15"/>
      <c r="H284" s="52">
        <f t="shared" si="5"/>
        <v>0</v>
      </c>
      <c r="I284" s="60">
        <f t="shared" si="6"/>
        <v>0</v>
      </c>
      <c r="J284" s="54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</row>
    <row r="285" spans="1:21" ht="14.25" x14ac:dyDescent="0.2">
      <c r="A285" s="16" t="s">
        <v>569</v>
      </c>
      <c r="B285" s="115">
        <v>6</v>
      </c>
      <c r="C285" s="224">
        <v>2104228</v>
      </c>
      <c r="D285" s="16"/>
      <c r="E285" s="16">
        <v>1512250</v>
      </c>
      <c r="F285" s="23">
        <v>6</v>
      </c>
      <c r="G285" s="23">
        <f t="shared" si="8"/>
        <v>9073500</v>
      </c>
      <c r="H285" s="52">
        <f t="shared" si="5"/>
        <v>2</v>
      </c>
      <c r="I285" s="60">
        <f t="shared" si="6"/>
        <v>3024500</v>
      </c>
      <c r="J285" s="54">
        <v>1</v>
      </c>
      <c r="K285" s="48">
        <v>1</v>
      </c>
      <c r="L285" s="48"/>
      <c r="M285" s="48"/>
      <c r="N285" s="48"/>
      <c r="O285" s="48"/>
      <c r="P285" s="48"/>
      <c r="Q285" s="48"/>
      <c r="R285" s="48"/>
      <c r="S285" s="48"/>
      <c r="T285" s="48"/>
      <c r="U285" s="48"/>
    </row>
    <row r="286" spans="1:21" ht="14.25" x14ac:dyDescent="0.2">
      <c r="A286" s="16" t="s">
        <v>570</v>
      </c>
      <c r="B286" s="115">
        <v>0</v>
      </c>
      <c r="C286" s="224">
        <v>2104128</v>
      </c>
      <c r="D286" s="16"/>
      <c r="E286" s="16">
        <v>632840</v>
      </c>
      <c r="F286" s="23">
        <v>0</v>
      </c>
      <c r="G286" s="23">
        <f t="shared" si="8"/>
        <v>0</v>
      </c>
      <c r="H286" s="52">
        <f t="shared" si="5"/>
        <v>0</v>
      </c>
      <c r="I286" s="60">
        <f t="shared" si="6"/>
        <v>0</v>
      </c>
      <c r="J286" s="54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</row>
    <row r="287" spans="1:21" ht="14.25" x14ac:dyDescent="0.2">
      <c r="A287" s="16" t="s">
        <v>571</v>
      </c>
      <c r="B287" s="115">
        <v>0</v>
      </c>
      <c r="C287" s="224">
        <v>2104228</v>
      </c>
      <c r="D287" s="16"/>
      <c r="E287" s="16">
        <v>1512250</v>
      </c>
      <c r="F287" s="23">
        <v>0</v>
      </c>
      <c r="G287" s="23">
        <f t="shared" si="8"/>
        <v>0</v>
      </c>
      <c r="H287" s="52">
        <f t="shared" si="5"/>
        <v>0</v>
      </c>
      <c r="I287" s="60">
        <f t="shared" si="6"/>
        <v>0</v>
      </c>
      <c r="J287" s="54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1:21" ht="14.25" x14ac:dyDescent="0.2">
      <c r="A288" s="16" t="s">
        <v>572</v>
      </c>
      <c r="B288" s="115">
        <v>0</v>
      </c>
      <c r="C288" s="224">
        <v>2104128</v>
      </c>
      <c r="D288" s="16"/>
      <c r="E288" s="16">
        <v>632840</v>
      </c>
      <c r="F288" s="23">
        <v>0</v>
      </c>
      <c r="G288" s="23">
        <f t="shared" si="8"/>
        <v>0</v>
      </c>
      <c r="H288" s="52">
        <f t="shared" si="5"/>
        <v>0</v>
      </c>
      <c r="I288" s="60">
        <f t="shared" si="6"/>
        <v>0</v>
      </c>
      <c r="J288" s="54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</row>
    <row r="289" spans="1:21" ht="14.25" x14ac:dyDescent="0.2">
      <c r="A289" s="16" t="s">
        <v>573</v>
      </c>
      <c r="B289" s="115">
        <v>0</v>
      </c>
      <c r="C289" s="224">
        <v>2104229</v>
      </c>
      <c r="D289" s="16"/>
      <c r="E289" s="16">
        <v>3975130</v>
      </c>
      <c r="F289" s="23">
        <v>0</v>
      </c>
      <c r="G289" s="23">
        <f t="shared" si="8"/>
        <v>0</v>
      </c>
      <c r="H289" s="52">
        <f t="shared" si="5"/>
        <v>0</v>
      </c>
      <c r="I289" s="60">
        <f t="shared" si="6"/>
        <v>0</v>
      </c>
      <c r="J289" s="54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</row>
    <row r="290" spans="1:21" ht="14.25" x14ac:dyDescent="0.2">
      <c r="A290" s="16" t="s">
        <v>574</v>
      </c>
      <c r="B290" s="115">
        <v>0</v>
      </c>
      <c r="C290" s="224">
        <v>2104229</v>
      </c>
      <c r="D290" s="16"/>
      <c r="E290" s="16">
        <v>5561110</v>
      </c>
      <c r="F290" s="23">
        <v>0</v>
      </c>
      <c r="G290" s="23">
        <f t="shared" si="8"/>
        <v>0</v>
      </c>
      <c r="H290" s="52">
        <f t="shared" si="5"/>
        <v>0</v>
      </c>
      <c r="I290" s="60">
        <f t="shared" si="6"/>
        <v>0</v>
      </c>
      <c r="J290" s="54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</row>
    <row r="291" spans="1:21" ht="14.25" x14ac:dyDescent="0.2">
      <c r="A291" s="16" t="s">
        <v>575</v>
      </c>
      <c r="B291" s="115">
        <v>0</v>
      </c>
      <c r="C291" s="224">
        <v>2104129</v>
      </c>
      <c r="D291" s="16"/>
      <c r="E291" s="16">
        <v>2327190</v>
      </c>
      <c r="F291" s="23">
        <v>0</v>
      </c>
      <c r="G291" s="23">
        <f t="shared" si="8"/>
        <v>0</v>
      </c>
      <c r="H291" s="52">
        <f t="shared" si="5"/>
        <v>0</v>
      </c>
      <c r="I291" s="60">
        <f t="shared" si="6"/>
        <v>0</v>
      </c>
      <c r="J291" s="54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</row>
    <row r="292" spans="1:21" ht="14.25" x14ac:dyDescent="0.2">
      <c r="A292" s="16" t="s">
        <v>576</v>
      </c>
      <c r="B292" s="115">
        <v>14</v>
      </c>
      <c r="C292" s="225">
        <v>2104231</v>
      </c>
      <c r="D292" s="16"/>
      <c r="E292" s="16">
        <v>1085940</v>
      </c>
      <c r="F292" s="23">
        <v>14</v>
      </c>
      <c r="G292" s="23">
        <f t="shared" si="8"/>
        <v>15203160</v>
      </c>
      <c r="H292" s="52">
        <f t="shared" si="5"/>
        <v>5</v>
      </c>
      <c r="I292" s="60">
        <f t="shared" si="6"/>
        <v>5429700</v>
      </c>
      <c r="J292" s="54">
        <v>3</v>
      </c>
      <c r="K292" s="48">
        <v>2</v>
      </c>
      <c r="L292" s="48"/>
      <c r="M292" s="48"/>
      <c r="N292" s="48"/>
      <c r="O292" s="48"/>
      <c r="P292" s="48"/>
      <c r="Q292" s="48"/>
      <c r="R292" s="48"/>
      <c r="S292" s="48"/>
      <c r="T292" s="48"/>
      <c r="U292" s="48"/>
    </row>
    <row r="293" spans="1:21" ht="14.25" x14ac:dyDescent="0.2">
      <c r="A293" s="16" t="s">
        <v>577</v>
      </c>
      <c r="B293" s="115">
        <v>5</v>
      </c>
      <c r="C293" s="225">
        <v>2104231</v>
      </c>
      <c r="D293" s="16"/>
      <c r="E293" s="16">
        <v>1085940</v>
      </c>
      <c r="F293" s="23">
        <v>5</v>
      </c>
      <c r="G293" s="23">
        <f t="shared" si="8"/>
        <v>5429700</v>
      </c>
      <c r="H293" s="52">
        <f t="shared" ref="H293:H353" si="9">SUM(J293:U293)</f>
        <v>2</v>
      </c>
      <c r="I293" s="60">
        <f t="shared" ref="I293:I353" si="10">+H293*E293</f>
        <v>2171880</v>
      </c>
      <c r="J293" s="54">
        <v>1</v>
      </c>
      <c r="K293" s="48">
        <v>1</v>
      </c>
      <c r="L293" s="48"/>
      <c r="M293" s="48"/>
      <c r="N293" s="48"/>
      <c r="O293" s="48"/>
      <c r="P293" s="48"/>
      <c r="Q293" s="48"/>
      <c r="R293" s="48"/>
      <c r="S293" s="48"/>
      <c r="T293" s="48"/>
      <c r="U293" s="48"/>
    </row>
    <row r="294" spans="1:21" ht="27" x14ac:dyDescent="0.2">
      <c r="A294" s="16" t="s">
        <v>578</v>
      </c>
      <c r="B294" s="115">
        <v>0</v>
      </c>
      <c r="C294" s="225">
        <v>2104153</v>
      </c>
      <c r="D294" s="16"/>
      <c r="E294" s="16">
        <v>4194110</v>
      </c>
      <c r="F294" s="23">
        <v>0</v>
      </c>
      <c r="G294" s="23">
        <f t="shared" si="8"/>
        <v>0</v>
      </c>
      <c r="H294" s="52">
        <f t="shared" si="9"/>
        <v>0</v>
      </c>
      <c r="I294" s="60">
        <f t="shared" si="10"/>
        <v>0</v>
      </c>
      <c r="J294" s="54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</row>
    <row r="295" spans="1:21" ht="27" x14ac:dyDescent="0.2">
      <c r="A295" s="16" t="s">
        <v>579</v>
      </c>
      <c r="B295" s="115">
        <v>0</v>
      </c>
      <c r="C295" s="224">
        <v>2104253</v>
      </c>
      <c r="D295" s="16"/>
      <c r="E295" s="16">
        <v>1755130</v>
      </c>
      <c r="F295" s="23">
        <v>0</v>
      </c>
      <c r="G295" s="23">
        <f t="shared" si="8"/>
        <v>0</v>
      </c>
      <c r="H295" s="52">
        <f t="shared" si="9"/>
        <v>0</v>
      </c>
      <c r="I295" s="60">
        <f t="shared" si="10"/>
        <v>0</v>
      </c>
      <c r="J295" s="54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</row>
    <row r="296" spans="1:21" ht="27" x14ac:dyDescent="0.2">
      <c r="A296" s="16" t="s">
        <v>580</v>
      </c>
      <c r="B296" s="115">
        <v>0</v>
      </c>
      <c r="C296" s="225">
        <v>2104153</v>
      </c>
      <c r="D296" s="16"/>
      <c r="E296" s="16">
        <v>4194110</v>
      </c>
      <c r="F296" s="23">
        <v>0</v>
      </c>
      <c r="G296" s="23">
        <f t="shared" si="8"/>
        <v>0</v>
      </c>
      <c r="H296" s="52">
        <f t="shared" si="9"/>
        <v>0</v>
      </c>
      <c r="I296" s="60">
        <f t="shared" si="10"/>
        <v>0</v>
      </c>
      <c r="J296" s="54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</row>
    <row r="297" spans="1:21" ht="27" x14ac:dyDescent="0.2">
      <c r="A297" s="16" t="s">
        <v>581</v>
      </c>
      <c r="B297" s="115">
        <v>0</v>
      </c>
      <c r="C297" s="224">
        <v>2104253</v>
      </c>
      <c r="D297" s="16"/>
      <c r="E297" s="16">
        <v>1755130</v>
      </c>
      <c r="F297" s="23">
        <v>0</v>
      </c>
      <c r="G297" s="23">
        <f t="shared" si="8"/>
        <v>0</v>
      </c>
      <c r="H297" s="52">
        <f t="shared" si="9"/>
        <v>0</v>
      </c>
      <c r="I297" s="60">
        <f t="shared" si="10"/>
        <v>0</v>
      </c>
      <c r="J297" s="54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</row>
    <row r="298" spans="1:21" ht="14.25" x14ac:dyDescent="0.2">
      <c r="A298" s="16" t="s">
        <v>582</v>
      </c>
      <c r="B298" s="115">
        <v>15</v>
      </c>
      <c r="C298" s="224">
        <v>1103066</v>
      </c>
      <c r="D298" s="16"/>
      <c r="E298" s="16">
        <v>307260</v>
      </c>
      <c r="F298" s="23">
        <v>15</v>
      </c>
      <c r="G298" s="23">
        <f t="shared" si="8"/>
        <v>4608900</v>
      </c>
      <c r="H298" s="52">
        <f t="shared" si="9"/>
        <v>0</v>
      </c>
      <c r="I298" s="60">
        <f t="shared" si="10"/>
        <v>0</v>
      </c>
      <c r="J298" s="54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</row>
    <row r="299" spans="1:21" ht="14.25" x14ac:dyDescent="0.2">
      <c r="A299" s="16" t="s">
        <v>583</v>
      </c>
      <c r="B299" s="115">
        <v>50</v>
      </c>
      <c r="C299" s="224">
        <v>2104011</v>
      </c>
      <c r="D299" s="16"/>
      <c r="E299" s="16">
        <v>607150</v>
      </c>
      <c r="F299" s="23">
        <v>50</v>
      </c>
      <c r="G299" s="23">
        <f t="shared" si="8"/>
        <v>30357500</v>
      </c>
      <c r="H299" s="52">
        <f t="shared" si="9"/>
        <v>0</v>
      </c>
      <c r="I299" s="60">
        <f t="shared" si="10"/>
        <v>0</v>
      </c>
      <c r="J299" s="54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</row>
    <row r="300" spans="1:21" ht="14.25" x14ac:dyDescent="0.2">
      <c r="A300" s="16" t="s">
        <v>584</v>
      </c>
      <c r="B300" s="115">
        <v>22</v>
      </c>
      <c r="C300" s="224" t="s">
        <v>856</v>
      </c>
      <c r="D300" s="16"/>
      <c r="E300" s="16">
        <v>1214580</v>
      </c>
      <c r="F300" s="23">
        <v>22</v>
      </c>
      <c r="G300" s="23">
        <f t="shared" si="8"/>
        <v>26720760</v>
      </c>
      <c r="H300" s="52">
        <f t="shared" si="9"/>
        <v>3</v>
      </c>
      <c r="I300" s="60">
        <f t="shared" si="10"/>
        <v>3643740</v>
      </c>
      <c r="J300" s="54">
        <v>3</v>
      </c>
      <c r="K300" s="48">
        <v>0</v>
      </c>
      <c r="L300" s="48"/>
      <c r="M300" s="48"/>
      <c r="N300" s="48"/>
      <c r="O300" s="48"/>
      <c r="P300" s="48"/>
      <c r="Q300" s="48"/>
      <c r="R300" s="48"/>
      <c r="S300" s="48"/>
      <c r="T300" s="48"/>
      <c r="U300" s="48"/>
    </row>
    <row r="301" spans="1:21" ht="14.25" x14ac:dyDescent="0.2">
      <c r="A301" s="16" t="s">
        <v>585</v>
      </c>
      <c r="B301" s="115">
        <v>31</v>
      </c>
      <c r="C301" s="224">
        <v>2104167</v>
      </c>
      <c r="D301" s="16"/>
      <c r="E301" s="16">
        <v>1109310</v>
      </c>
      <c r="F301" s="23">
        <v>31</v>
      </c>
      <c r="G301" s="23">
        <f t="shared" si="8"/>
        <v>34388610</v>
      </c>
      <c r="H301" s="52">
        <f t="shared" si="9"/>
        <v>3</v>
      </c>
      <c r="I301" s="60">
        <f t="shared" si="10"/>
        <v>3327930</v>
      </c>
      <c r="J301" s="54">
        <v>1</v>
      </c>
      <c r="K301" s="48">
        <v>2</v>
      </c>
      <c r="L301" s="48"/>
      <c r="M301" s="48"/>
      <c r="N301" s="48"/>
      <c r="O301" s="48"/>
      <c r="P301" s="48"/>
      <c r="Q301" s="48"/>
      <c r="R301" s="48"/>
      <c r="S301" s="48"/>
      <c r="T301" s="48"/>
      <c r="U301" s="48"/>
    </row>
    <row r="302" spans="1:21" ht="14.25" x14ac:dyDescent="0.2">
      <c r="A302" s="16" t="s">
        <v>586</v>
      </c>
      <c r="B302" s="115">
        <v>25</v>
      </c>
      <c r="C302" s="224">
        <v>2104073</v>
      </c>
      <c r="D302" s="16"/>
      <c r="E302" s="16">
        <v>665710</v>
      </c>
      <c r="F302" s="23">
        <v>25</v>
      </c>
      <c r="G302" s="23">
        <f t="shared" si="8"/>
        <v>16642750</v>
      </c>
      <c r="H302" s="52">
        <f t="shared" si="9"/>
        <v>1</v>
      </c>
      <c r="I302" s="60">
        <f t="shared" si="10"/>
        <v>665710</v>
      </c>
      <c r="J302" s="54">
        <v>0</v>
      </c>
      <c r="K302" s="48">
        <v>1</v>
      </c>
      <c r="L302" s="48"/>
      <c r="M302" s="48"/>
      <c r="N302" s="48"/>
      <c r="O302" s="48"/>
      <c r="P302" s="48"/>
      <c r="Q302" s="48"/>
      <c r="R302" s="48"/>
      <c r="S302" s="48"/>
      <c r="T302" s="48"/>
      <c r="U302" s="48"/>
    </row>
    <row r="303" spans="1:21" ht="14.25" x14ac:dyDescent="0.2">
      <c r="A303" s="16" t="s">
        <v>587</v>
      </c>
      <c r="B303" s="115">
        <v>22</v>
      </c>
      <c r="C303" s="224">
        <v>2104055</v>
      </c>
      <c r="D303" s="16"/>
      <c r="E303" s="16">
        <v>792360</v>
      </c>
      <c r="F303" s="23">
        <v>22</v>
      </c>
      <c r="G303" s="23">
        <f t="shared" si="8"/>
        <v>17431920</v>
      </c>
      <c r="H303" s="52">
        <f t="shared" si="9"/>
        <v>1</v>
      </c>
      <c r="I303" s="60">
        <f t="shared" si="10"/>
        <v>792360</v>
      </c>
      <c r="J303" s="54">
        <v>1</v>
      </c>
      <c r="K303" s="48">
        <v>0</v>
      </c>
      <c r="L303" s="48"/>
      <c r="M303" s="48"/>
      <c r="N303" s="48"/>
      <c r="O303" s="48"/>
      <c r="P303" s="48"/>
      <c r="Q303" s="48"/>
      <c r="R303" s="48"/>
      <c r="S303" s="48"/>
      <c r="T303" s="48"/>
      <c r="U303" s="48"/>
    </row>
    <row r="304" spans="1:21" ht="14.25" x14ac:dyDescent="0.2">
      <c r="A304" s="16" t="s">
        <v>588</v>
      </c>
      <c r="B304" s="115">
        <v>0</v>
      </c>
      <c r="C304" s="224">
        <v>2104042</v>
      </c>
      <c r="D304" s="16"/>
      <c r="E304" s="16">
        <v>2417250</v>
      </c>
      <c r="F304" s="23">
        <v>0</v>
      </c>
      <c r="G304" s="23">
        <f t="shared" si="8"/>
        <v>0</v>
      </c>
      <c r="H304" s="52">
        <f t="shared" si="9"/>
        <v>0</v>
      </c>
      <c r="I304" s="60">
        <f t="shared" si="10"/>
        <v>0</v>
      </c>
      <c r="J304" s="54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</row>
    <row r="305" spans="1:21" ht="14.25" x14ac:dyDescent="0.2">
      <c r="A305" s="16" t="s">
        <v>589</v>
      </c>
      <c r="B305" s="115">
        <v>0</v>
      </c>
      <c r="C305" s="224">
        <v>2104051</v>
      </c>
      <c r="D305" s="16"/>
      <c r="E305" s="16">
        <v>1266370</v>
      </c>
      <c r="F305" s="23">
        <v>0</v>
      </c>
      <c r="G305" s="23">
        <f t="shared" si="8"/>
        <v>0</v>
      </c>
      <c r="H305" s="52">
        <f t="shared" si="9"/>
        <v>0</v>
      </c>
      <c r="I305" s="60">
        <f t="shared" si="10"/>
        <v>0</v>
      </c>
      <c r="J305" s="54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</row>
    <row r="306" spans="1:21" ht="14.25" x14ac:dyDescent="0.2">
      <c r="A306" s="16" t="s">
        <v>590</v>
      </c>
      <c r="B306" s="115">
        <v>1</v>
      </c>
      <c r="C306" s="224">
        <v>2104048</v>
      </c>
      <c r="D306" s="16"/>
      <c r="E306" s="16">
        <v>1555290</v>
      </c>
      <c r="F306" s="23">
        <v>1</v>
      </c>
      <c r="G306" s="23">
        <f t="shared" si="8"/>
        <v>1555290</v>
      </c>
      <c r="H306" s="52">
        <f t="shared" si="9"/>
        <v>0</v>
      </c>
      <c r="I306" s="60">
        <f t="shared" si="10"/>
        <v>0</v>
      </c>
      <c r="J306" s="54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</row>
    <row r="307" spans="1:21" ht="14.25" x14ac:dyDescent="0.2">
      <c r="A307" s="16" t="s">
        <v>591</v>
      </c>
      <c r="B307" s="115"/>
      <c r="C307" s="224">
        <v>2104159</v>
      </c>
      <c r="D307" s="16"/>
      <c r="E307" s="16">
        <v>811620</v>
      </c>
      <c r="F307" s="24"/>
      <c r="G307" s="23">
        <f t="shared" si="8"/>
        <v>0</v>
      </c>
      <c r="H307" s="52">
        <f t="shared" si="9"/>
        <v>0</v>
      </c>
      <c r="I307" s="60">
        <f t="shared" si="10"/>
        <v>0</v>
      </c>
      <c r="J307" s="54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</row>
    <row r="308" spans="1:21" ht="14.25" x14ac:dyDescent="0.2">
      <c r="A308" s="16" t="s">
        <v>592</v>
      </c>
      <c r="B308" s="115">
        <v>0</v>
      </c>
      <c r="C308" s="224">
        <v>2104162</v>
      </c>
      <c r="D308" s="16"/>
      <c r="E308" s="16">
        <v>2054220</v>
      </c>
      <c r="F308" s="23">
        <v>0</v>
      </c>
      <c r="G308" s="23">
        <f t="shared" si="8"/>
        <v>0</v>
      </c>
      <c r="H308" s="52">
        <f t="shared" si="9"/>
        <v>0</v>
      </c>
      <c r="I308" s="60">
        <f t="shared" si="10"/>
        <v>0</v>
      </c>
      <c r="J308" s="54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</row>
    <row r="309" spans="1:21" ht="14.25" x14ac:dyDescent="0.2">
      <c r="A309" s="16" t="s">
        <v>593</v>
      </c>
      <c r="B309" s="115">
        <v>60</v>
      </c>
      <c r="C309" s="226" t="s">
        <v>857</v>
      </c>
      <c r="D309" s="16"/>
      <c r="E309" s="16">
        <v>87240</v>
      </c>
      <c r="F309" s="23">
        <v>60</v>
      </c>
      <c r="G309" s="23">
        <f t="shared" si="8"/>
        <v>5234400</v>
      </c>
      <c r="H309" s="52">
        <f t="shared" si="9"/>
        <v>0</v>
      </c>
      <c r="I309" s="60">
        <f t="shared" si="10"/>
        <v>0</v>
      </c>
      <c r="J309" s="54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</row>
    <row r="310" spans="1:21" ht="14.25" x14ac:dyDescent="0.2">
      <c r="A310" s="16" t="s">
        <v>594</v>
      </c>
      <c r="B310" s="115">
        <v>40</v>
      </c>
      <c r="C310" s="226" t="s">
        <v>858</v>
      </c>
      <c r="D310" s="16"/>
      <c r="E310" s="16">
        <v>138070</v>
      </c>
      <c r="F310" s="23">
        <v>40</v>
      </c>
      <c r="G310" s="23">
        <f t="shared" si="8"/>
        <v>5522800</v>
      </c>
      <c r="H310" s="52">
        <f t="shared" si="9"/>
        <v>0</v>
      </c>
      <c r="I310" s="60">
        <f t="shared" si="10"/>
        <v>0</v>
      </c>
      <c r="J310" s="54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</row>
    <row r="311" spans="1:21" ht="14.25" x14ac:dyDescent="0.2">
      <c r="A311" s="16" t="s">
        <v>595</v>
      </c>
      <c r="B311" s="115"/>
      <c r="C311" s="226" t="s">
        <v>859</v>
      </c>
      <c r="D311" s="16"/>
      <c r="E311" s="16">
        <v>158460</v>
      </c>
      <c r="F311" s="23"/>
      <c r="G311" s="23">
        <f t="shared" si="8"/>
        <v>0</v>
      </c>
      <c r="H311" s="52">
        <f t="shared" si="9"/>
        <v>0</v>
      </c>
      <c r="I311" s="60">
        <f t="shared" si="10"/>
        <v>0</v>
      </c>
      <c r="J311" s="54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</row>
    <row r="312" spans="1:21" ht="14.25" x14ac:dyDescent="0.2">
      <c r="A312" s="16" t="s">
        <v>596</v>
      </c>
      <c r="B312" s="115">
        <v>5</v>
      </c>
      <c r="C312" s="224">
        <v>2104360</v>
      </c>
      <c r="D312" s="16"/>
      <c r="E312" s="16">
        <v>3022920</v>
      </c>
      <c r="F312" s="23">
        <v>5</v>
      </c>
      <c r="G312" s="23">
        <f t="shared" si="8"/>
        <v>15114600</v>
      </c>
      <c r="H312" s="52">
        <f t="shared" si="9"/>
        <v>4</v>
      </c>
      <c r="I312" s="60">
        <f t="shared" si="10"/>
        <v>12091680</v>
      </c>
      <c r="J312" s="54">
        <v>0</v>
      </c>
      <c r="K312" s="48">
        <v>4</v>
      </c>
      <c r="L312" s="48"/>
      <c r="M312" s="48"/>
      <c r="N312" s="48"/>
      <c r="O312" s="48"/>
      <c r="P312" s="48"/>
      <c r="Q312" s="48"/>
      <c r="R312" s="48"/>
      <c r="S312" s="48"/>
      <c r="T312" s="48"/>
      <c r="U312" s="48"/>
    </row>
    <row r="313" spans="1:21" ht="14.25" x14ac:dyDescent="0.2">
      <c r="A313" s="16" t="s">
        <v>597</v>
      </c>
      <c r="B313" s="115">
        <v>5</v>
      </c>
      <c r="C313" s="224">
        <v>2104361</v>
      </c>
      <c r="D313" s="16"/>
      <c r="E313" s="16">
        <v>4127580</v>
      </c>
      <c r="F313" s="23">
        <v>5</v>
      </c>
      <c r="G313" s="23">
        <f t="shared" si="8"/>
        <v>20637900</v>
      </c>
      <c r="H313" s="52">
        <f t="shared" si="9"/>
        <v>5</v>
      </c>
      <c r="I313" s="60">
        <f t="shared" si="10"/>
        <v>20637900</v>
      </c>
      <c r="J313" s="54">
        <v>2</v>
      </c>
      <c r="K313" s="48">
        <v>3</v>
      </c>
      <c r="L313" s="48"/>
      <c r="M313" s="48"/>
      <c r="N313" s="48"/>
      <c r="O313" s="48"/>
      <c r="P313" s="48"/>
      <c r="Q313" s="48"/>
      <c r="R313" s="48"/>
      <c r="S313" s="48"/>
      <c r="T313" s="48"/>
      <c r="U313" s="48"/>
    </row>
    <row r="314" spans="1:21" ht="14.25" x14ac:dyDescent="0.2">
      <c r="A314" s="16" t="s">
        <v>598</v>
      </c>
      <c r="B314" s="115"/>
      <c r="C314" s="224">
        <v>2104362</v>
      </c>
      <c r="D314" s="16"/>
      <c r="E314" s="16">
        <v>1066960</v>
      </c>
      <c r="F314" s="23"/>
      <c r="G314" s="23">
        <f t="shared" si="8"/>
        <v>0</v>
      </c>
      <c r="H314" s="52">
        <f t="shared" si="9"/>
        <v>0</v>
      </c>
      <c r="I314" s="60">
        <f t="shared" si="10"/>
        <v>0</v>
      </c>
      <c r="J314" s="54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</row>
    <row r="315" spans="1:21" ht="27" x14ac:dyDescent="0.2">
      <c r="A315" s="16" t="s">
        <v>599</v>
      </c>
      <c r="B315" s="115">
        <v>3</v>
      </c>
      <c r="C315" s="224">
        <v>2104363</v>
      </c>
      <c r="D315" s="16"/>
      <c r="E315" s="16">
        <v>3193940</v>
      </c>
      <c r="F315" s="23">
        <v>3</v>
      </c>
      <c r="G315" s="23">
        <f t="shared" si="8"/>
        <v>9581820</v>
      </c>
      <c r="H315" s="52">
        <f t="shared" si="9"/>
        <v>4</v>
      </c>
      <c r="I315" s="60">
        <f t="shared" si="10"/>
        <v>12775760</v>
      </c>
      <c r="J315" s="54">
        <v>0</v>
      </c>
      <c r="K315" s="48">
        <v>4</v>
      </c>
      <c r="L315" s="48"/>
      <c r="M315" s="48"/>
      <c r="N315" s="48"/>
      <c r="O315" s="48"/>
      <c r="P315" s="48"/>
      <c r="Q315" s="48"/>
      <c r="R315" s="48"/>
      <c r="S315" s="48"/>
      <c r="T315" s="48"/>
      <c r="U315" s="48"/>
    </row>
    <row r="316" spans="1:21" ht="14.25" x14ac:dyDescent="0.2">
      <c r="A316" s="16" t="s">
        <v>600</v>
      </c>
      <c r="B316" s="115">
        <v>0</v>
      </c>
      <c r="C316" s="227">
        <v>2104364</v>
      </c>
      <c r="D316" s="16"/>
      <c r="E316" s="16">
        <v>3705310</v>
      </c>
      <c r="F316" s="23">
        <v>0</v>
      </c>
      <c r="G316" s="23">
        <f t="shared" si="8"/>
        <v>0</v>
      </c>
      <c r="H316" s="52">
        <f t="shared" si="9"/>
        <v>0</v>
      </c>
      <c r="I316" s="60">
        <f t="shared" si="10"/>
        <v>0</v>
      </c>
      <c r="J316" s="54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</row>
    <row r="317" spans="1:21" ht="14.25" x14ac:dyDescent="0.2">
      <c r="A317" s="16" t="s">
        <v>601</v>
      </c>
      <c r="B317" s="115">
        <v>0</v>
      </c>
      <c r="C317" s="224">
        <v>2104242</v>
      </c>
      <c r="D317" s="16"/>
      <c r="E317" s="16">
        <v>3869340</v>
      </c>
      <c r="F317" s="23">
        <v>0</v>
      </c>
      <c r="G317" s="23">
        <f t="shared" si="8"/>
        <v>0</v>
      </c>
      <c r="H317" s="52">
        <f t="shared" si="9"/>
        <v>0</v>
      </c>
      <c r="I317" s="60">
        <f t="shared" si="10"/>
        <v>0</v>
      </c>
      <c r="J317" s="54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</row>
    <row r="318" spans="1:21" ht="14.25" x14ac:dyDescent="0.2">
      <c r="A318" s="16"/>
      <c r="B318" s="115">
        <v>0</v>
      </c>
      <c r="C318" s="224">
        <v>2104442</v>
      </c>
      <c r="D318" s="16"/>
      <c r="E318" s="16">
        <v>2368280</v>
      </c>
      <c r="F318" s="23">
        <v>0</v>
      </c>
      <c r="G318" s="23">
        <f t="shared" si="8"/>
        <v>0</v>
      </c>
      <c r="H318" s="52">
        <f t="shared" si="9"/>
        <v>0</v>
      </c>
      <c r="I318" s="60">
        <f t="shared" si="10"/>
        <v>0</v>
      </c>
      <c r="J318" s="54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</row>
    <row r="319" spans="1:21" ht="14.25" x14ac:dyDescent="0.2">
      <c r="A319" s="16" t="s">
        <v>602</v>
      </c>
      <c r="B319" s="115">
        <v>0</v>
      </c>
      <c r="C319" s="224">
        <v>2104174</v>
      </c>
      <c r="D319" s="16"/>
      <c r="E319" s="16">
        <v>3073280</v>
      </c>
      <c r="F319" s="23">
        <v>0</v>
      </c>
      <c r="G319" s="23">
        <f t="shared" si="8"/>
        <v>0</v>
      </c>
      <c r="H319" s="52">
        <f t="shared" si="9"/>
        <v>0</v>
      </c>
      <c r="I319" s="60">
        <f t="shared" si="10"/>
        <v>0</v>
      </c>
      <c r="J319" s="54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</row>
    <row r="320" spans="1:21" x14ac:dyDescent="0.2">
      <c r="A320" s="16"/>
      <c r="B320" s="115"/>
      <c r="C320" s="219"/>
      <c r="D320" s="16"/>
      <c r="E320" s="16"/>
      <c r="F320" s="23"/>
      <c r="G320" s="17"/>
      <c r="H320" s="52">
        <f t="shared" si="9"/>
        <v>0</v>
      </c>
      <c r="I320" s="60">
        <f t="shared" si="10"/>
        <v>0</v>
      </c>
      <c r="J320" s="54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</row>
    <row r="321" spans="1:21" x14ac:dyDescent="0.2">
      <c r="A321" s="14" t="s">
        <v>603</v>
      </c>
      <c r="B321" s="114"/>
      <c r="C321" s="81"/>
      <c r="D321" s="14"/>
      <c r="E321" s="15"/>
      <c r="F321" s="15"/>
      <c r="G321" s="15"/>
      <c r="H321" s="52">
        <f t="shared" si="9"/>
        <v>0</v>
      </c>
      <c r="I321" s="60">
        <f t="shared" si="10"/>
        <v>0</v>
      </c>
      <c r="J321" s="54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</row>
    <row r="322" spans="1:21" x14ac:dyDescent="0.2">
      <c r="A322" s="139" t="s">
        <v>852</v>
      </c>
      <c r="B322" s="115"/>
      <c r="C322" s="219"/>
      <c r="D322" s="16"/>
      <c r="E322" s="139">
        <v>4487540</v>
      </c>
      <c r="F322" s="23"/>
      <c r="G322" s="23"/>
      <c r="H322" s="52">
        <f t="shared" si="9"/>
        <v>0</v>
      </c>
      <c r="I322" s="60">
        <f t="shared" si="10"/>
        <v>0</v>
      </c>
      <c r="J322" s="54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</row>
    <row r="323" spans="1:21" x14ac:dyDescent="0.2">
      <c r="A323" s="139" t="s">
        <v>853</v>
      </c>
      <c r="B323" s="117"/>
      <c r="C323" s="217"/>
      <c r="D323" s="12"/>
      <c r="E323" s="139">
        <v>4551250</v>
      </c>
      <c r="F323" s="17"/>
      <c r="G323" s="17"/>
      <c r="H323" s="52"/>
      <c r="I323" s="60"/>
      <c r="J323" s="54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</row>
    <row r="324" spans="1:21" x14ac:dyDescent="0.2">
      <c r="A324" s="139" t="s">
        <v>854</v>
      </c>
      <c r="B324" s="117"/>
      <c r="C324" s="217"/>
      <c r="D324" s="12"/>
      <c r="E324" s="139">
        <v>3022510</v>
      </c>
      <c r="F324" s="17"/>
      <c r="G324" s="17"/>
      <c r="H324" s="52"/>
      <c r="I324" s="60"/>
      <c r="J324" s="54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</row>
    <row r="325" spans="1:21" x14ac:dyDescent="0.2">
      <c r="A325" s="139" t="s">
        <v>855</v>
      </c>
      <c r="B325" s="117"/>
      <c r="C325" s="217"/>
      <c r="D325" s="12"/>
      <c r="E325" s="139">
        <v>992010</v>
      </c>
      <c r="F325" s="17"/>
      <c r="G325" s="17"/>
      <c r="H325" s="52"/>
      <c r="I325" s="60"/>
      <c r="J325" s="54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</row>
    <row r="326" spans="1:21" x14ac:dyDescent="0.2">
      <c r="A326" s="12"/>
      <c r="B326" s="117"/>
      <c r="C326" s="217"/>
      <c r="D326" s="12"/>
      <c r="E326" s="12"/>
      <c r="F326" s="17"/>
      <c r="G326" s="17"/>
      <c r="H326" s="52"/>
      <c r="I326" s="60"/>
      <c r="J326" s="54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</row>
    <row r="327" spans="1:21" x14ac:dyDescent="0.2">
      <c r="A327" s="14" t="s">
        <v>604</v>
      </c>
      <c r="B327" s="114"/>
      <c r="C327" s="81"/>
      <c r="D327" s="14"/>
      <c r="E327" s="15"/>
      <c r="F327" s="15"/>
      <c r="G327" s="15"/>
      <c r="H327" s="52">
        <f t="shared" si="9"/>
        <v>0</v>
      </c>
      <c r="I327" s="60">
        <f t="shared" si="10"/>
        <v>0</v>
      </c>
      <c r="J327" s="54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</row>
    <row r="328" spans="1:21" ht="14.25" x14ac:dyDescent="0.2">
      <c r="A328" s="139" t="s">
        <v>851</v>
      </c>
      <c r="B328" s="115"/>
      <c r="C328" s="225">
        <v>502105</v>
      </c>
      <c r="D328" s="16"/>
      <c r="E328" s="139">
        <v>342060</v>
      </c>
      <c r="F328" s="23"/>
      <c r="G328" s="17"/>
      <c r="H328" s="52">
        <f t="shared" si="9"/>
        <v>0</v>
      </c>
      <c r="I328" s="60">
        <f t="shared" si="10"/>
        <v>0</v>
      </c>
      <c r="J328" s="54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</row>
    <row r="329" spans="1:21" x14ac:dyDescent="0.2">
      <c r="A329" s="12"/>
      <c r="B329" s="117"/>
      <c r="C329" s="217"/>
      <c r="D329" s="12"/>
      <c r="E329" s="12"/>
      <c r="F329" s="17"/>
      <c r="G329" s="17"/>
      <c r="H329" s="52"/>
      <c r="I329" s="60"/>
      <c r="J329" s="54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</row>
    <row r="330" spans="1:21" x14ac:dyDescent="0.2">
      <c r="A330" s="14" t="s">
        <v>527</v>
      </c>
      <c r="B330" s="114"/>
      <c r="C330" s="81"/>
      <c r="D330" s="14"/>
      <c r="E330" s="15"/>
      <c r="F330" s="15"/>
      <c r="G330" s="15"/>
      <c r="H330" s="52">
        <f t="shared" si="9"/>
        <v>0</v>
      </c>
      <c r="I330" s="60">
        <f t="shared" si="10"/>
        <v>0</v>
      </c>
      <c r="J330" s="54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</row>
    <row r="331" spans="1:21" ht="14.25" x14ac:dyDescent="0.2">
      <c r="A331" s="139" t="s">
        <v>849</v>
      </c>
      <c r="B331" s="120"/>
      <c r="C331" s="214" t="s">
        <v>850</v>
      </c>
      <c r="D331" s="25"/>
      <c r="E331" s="139">
        <v>2392840</v>
      </c>
      <c r="F331" s="17"/>
      <c r="G331" s="17"/>
      <c r="H331" s="52">
        <f t="shared" si="9"/>
        <v>1</v>
      </c>
      <c r="I331" s="60">
        <f t="shared" si="10"/>
        <v>2392840</v>
      </c>
      <c r="J331" s="54">
        <v>0</v>
      </c>
      <c r="K331" s="48">
        <v>1</v>
      </c>
      <c r="L331" s="48"/>
      <c r="M331" s="48"/>
      <c r="N331" s="48"/>
      <c r="O331" s="48"/>
      <c r="P331" s="48"/>
      <c r="Q331" s="48"/>
      <c r="R331" s="48"/>
      <c r="S331" s="48"/>
      <c r="T331" s="48"/>
      <c r="U331" s="48"/>
    </row>
    <row r="332" spans="1:21" x14ac:dyDescent="0.2">
      <c r="A332" s="11"/>
      <c r="B332" s="113"/>
      <c r="C332" s="80"/>
      <c r="D332" s="11"/>
      <c r="E332" s="12"/>
      <c r="F332" s="17"/>
      <c r="G332" s="17"/>
      <c r="H332" s="52"/>
      <c r="I332" s="60"/>
      <c r="J332" s="54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</row>
    <row r="333" spans="1:21" x14ac:dyDescent="0.2">
      <c r="A333" s="14" t="s">
        <v>525</v>
      </c>
      <c r="B333" s="114"/>
      <c r="C333" s="81"/>
      <c r="D333" s="14"/>
      <c r="E333" s="15"/>
      <c r="F333" s="15"/>
      <c r="G333" s="15"/>
      <c r="H333" s="52">
        <f t="shared" si="9"/>
        <v>0</v>
      </c>
      <c r="I333" s="60">
        <f t="shared" si="10"/>
        <v>0</v>
      </c>
      <c r="J333" s="54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</row>
    <row r="334" spans="1:21" ht="14.25" x14ac:dyDescent="0.2">
      <c r="A334" s="16" t="s">
        <v>605</v>
      </c>
      <c r="B334" s="115">
        <v>160</v>
      </c>
      <c r="C334" s="223" t="s">
        <v>848</v>
      </c>
      <c r="D334" s="16"/>
      <c r="E334" s="16">
        <v>328250</v>
      </c>
      <c r="F334" s="23">
        <v>160</v>
      </c>
      <c r="G334" s="23">
        <f t="shared" ref="G334:G347" si="11">+ROUND(E334*F334,0)</f>
        <v>52520000</v>
      </c>
      <c r="H334" s="52">
        <f t="shared" si="9"/>
        <v>10</v>
      </c>
      <c r="I334" s="60">
        <f t="shared" si="10"/>
        <v>3282500</v>
      </c>
      <c r="J334" s="54">
        <v>4</v>
      </c>
      <c r="K334" s="48">
        <v>6</v>
      </c>
      <c r="L334" s="48"/>
      <c r="M334" s="48"/>
      <c r="N334" s="48"/>
      <c r="O334" s="48"/>
      <c r="P334" s="48"/>
      <c r="Q334" s="48"/>
      <c r="R334" s="48"/>
      <c r="S334" s="48"/>
      <c r="T334" s="48"/>
      <c r="U334" s="48"/>
    </row>
    <row r="335" spans="1:21" ht="14.25" x14ac:dyDescent="0.2">
      <c r="A335" s="16" t="s">
        <v>606</v>
      </c>
      <c r="B335" s="115">
        <v>24</v>
      </c>
      <c r="C335" s="223">
        <v>3001002</v>
      </c>
      <c r="D335" s="16"/>
      <c r="E335" s="16">
        <v>294170</v>
      </c>
      <c r="F335" s="23">
        <v>0</v>
      </c>
      <c r="G335" s="23">
        <f t="shared" si="11"/>
        <v>0</v>
      </c>
      <c r="H335" s="52">
        <f t="shared" si="9"/>
        <v>0</v>
      </c>
      <c r="I335" s="60">
        <f t="shared" si="10"/>
        <v>0</v>
      </c>
      <c r="J335" s="54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</row>
    <row r="336" spans="1:21" ht="14.25" x14ac:dyDescent="0.2">
      <c r="A336" s="16" t="s">
        <v>607</v>
      </c>
      <c r="B336" s="115">
        <v>0</v>
      </c>
      <c r="C336" s="225">
        <v>3001002</v>
      </c>
      <c r="D336" s="16"/>
      <c r="E336" s="16">
        <v>294170</v>
      </c>
      <c r="F336" s="23">
        <v>0</v>
      </c>
      <c r="G336" s="23">
        <f t="shared" si="11"/>
        <v>0</v>
      </c>
      <c r="H336" s="52">
        <f t="shared" si="9"/>
        <v>0</v>
      </c>
      <c r="I336" s="60">
        <f t="shared" si="10"/>
        <v>0</v>
      </c>
      <c r="J336" s="54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</row>
    <row r="337" spans="1:21" ht="14.25" x14ac:dyDescent="0.2">
      <c r="A337" s="16"/>
      <c r="B337" s="115"/>
      <c r="C337" s="223"/>
      <c r="D337" s="16"/>
      <c r="E337" s="16"/>
      <c r="F337" s="23"/>
      <c r="G337" s="17"/>
      <c r="H337" s="52">
        <f t="shared" si="9"/>
        <v>0</v>
      </c>
      <c r="I337" s="60">
        <f t="shared" si="10"/>
        <v>0</v>
      </c>
      <c r="J337" s="54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</row>
    <row r="338" spans="1:21" x14ac:dyDescent="0.2">
      <c r="A338" s="14" t="s">
        <v>608</v>
      </c>
      <c r="B338" s="114"/>
      <c r="C338" s="81"/>
      <c r="D338" s="14"/>
      <c r="E338" s="15"/>
      <c r="F338" s="15"/>
      <c r="G338" s="15"/>
      <c r="H338" s="52">
        <f t="shared" si="9"/>
        <v>0</v>
      </c>
      <c r="I338" s="60">
        <f t="shared" si="10"/>
        <v>0</v>
      </c>
      <c r="J338" s="54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</row>
    <row r="339" spans="1:21" ht="14.25" x14ac:dyDescent="0.2">
      <c r="A339" s="16" t="s">
        <v>609</v>
      </c>
      <c r="B339" s="115">
        <v>31</v>
      </c>
      <c r="C339" s="225" t="s">
        <v>847</v>
      </c>
      <c r="D339" s="16"/>
      <c r="E339" s="16">
        <v>346020</v>
      </c>
      <c r="F339" s="23">
        <v>31</v>
      </c>
      <c r="G339" s="23">
        <f t="shared" si="11"/>
        <v>10726620</v>
      </c>
      <c r="H339" s="52">
        <f t="shared" si="9"/>
        <v>3</v>
      </c>
      <c r="I339" s="60">
        <f t="shared" si="10"/>
        <v>1038060</v>
      </c>
      <c r="J339" s="54">
        <v>3</v>
      </c>
      <c r="K339" s="48">
        <v>0</v>
      </c>
      <c r="L339" s="48"/>
      <c r="M339" s="48"/>
      <c r="N339" s="48"/>
      <c r="O339" s="48"/>
      <c r="P339" s="48"/>
      <c r="Q339" s="48"/>
      <c r="R339" s="48"/>
      <c r="S339" s="48"/>
      <c r="T339" s="48"/>
      <c r="U339" s="48"/>
    </row>
    <row r="340" spans="1:21" ht="14.25" x14ac:dyDescent="0.2">
      <c r="A340" s="16" t="s">
        <v>610</v>
      </c>
      <c r="B340" s="115">
        <v>72</v>
      </c>
      <c r="C340" s="225">
        <v>1902082</v>
      </c>
      <c r="D340" s="16"/>
      <c r="E340" s="16">
        <v>300270</v>
      </c>
      <c r="F340" s="23">
        <v>72</v>
      </c>
      <c r="G340" s="23">
        <f t="shared" si="11"/>
        <v>21619440</v>
      </c>
      <c r="H340" s="52">
        <f t="shared" si="9"/>
        <v>5</v>
      </c>
      <c r="I340" s="60">
        <f t="shared" si="10"/>
        <v>1501350</v>
      </c>
      <c r="J340" s="54">
        <v>2</v>
      </c>
      <c r="K340" s="48">
        <v>3</v>
      </c>
      <c r="L340" s="48"/>
      <c r="M340" s="48"/>
      <c r="N340" s="48"/>
      <c r="O340" s="48"/>
      <c r="P340" s="48"/>
      <c r="Q340" s="48"/>
      <c r="R340" s="48"/>
      <c r="S340" s="48"/>
      <c r="T340" s="48"/>
      <c r="U340" s="48"/>
    </row>
    <row r="341" spans="1:21" ht="14.25" x14ac:dyDescent="0.2">
      <c r="A341" s="16" t="s">
        <v>611</v>
      </c>
      <c r="B341" s="115">
        <v>40</v>
      </c>
      <c r="C341" s="225">
        <v>1902090</v>
      </c>
      <c r="D341" s="16"/>
      <c r="E341" s="16">
        <v>625050</v>
      </c>
      <c r="F341" s="23">
        <v>7</v>
      </c>
      <c r="G341" s="23">
        <f t="shared" si="11"/>
        <v>4375350</v>
      </c>
      <c r="H341" s="52">
        <f t="shared" si="9"/>
        <v>0</v>
      </c>
      <c r="I341" s="60">
        <f t="shared" si="10"/>
        <v>0</v>
      </c>
      <c r="J341" s="54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</row>
    <row r="342" spans="1:21" ht="14.25" x14ac:dyDescent="0.2">
      <c r="A342" s="16" t="s">
        <v>612</v>
      </c>
      <c r="B342" s="115">
        <v>40</v>
      </c>
      <c r="C342" s="225" t="s">
        <v>751</v>
      </c>
      <c r="D342" s="16"/>
      <c r="E342" s="16">
        <v>779850</v>
      </c>
      <c r="F342" s="13">
        <v>25</v>
      </c>
      <c r="G342" s="23">
        <f t="shared" si="11"/>
        <v>19496250</v>
      </c>
      <c r="H342" s="52">
        <f t="shared" si="9"/>
        <v>0</v>
      </c>
      <c r="I342" s="60">
        <f t="shared" si="10"/>
        <v>0</v>
      </c>
      <c r="J342" s="54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</row>
    <row r="343" spans="1:21" x14ac:dyDescent="0.2">
      <c r="A343" s="25"/>
      <c r="B343" s="120"/>
      <c r="C343" s="83"/>
      <c r="D343" s="25"/>
      <c r="E343" s="16"/>
      <c r="F343" s="17"/>
      <c r="G343" s="17"/>
      <c r="H343" s="52">
        <f t="shared" si="9"/>
        <v>0</v>
      </c>
      <c r="I343" s="60">
        <f t="shared" si="10"/>
        <v>0</v>
      </c>
      <c r="J343" s="54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</row>
    <row r="344" spans="1:21" x14ac:dyDescent="0.2">
      <c r="A344" s="14" t="s">
        <v>490</v>
      </c>
      <c r="B344" s="114"/>
      <c r="C344" s="81"/>
      <c r="D344" s="14"/>
      <c r="E344" s="15"/>
      <c r="F344" s="15"/>
      <c r="G344" s="15"/>
      <c r="H344" s="52">
        <f t="shared" si="9"/>
        <v>0</v>
      </c>
      <c r="I344" s="60">
        <f t="shared" si="10"/>
        <v>0</v>
      </c>
      <c r="J344" s="54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</row>
    <row r="345" spans="1:21" ht="27" x14ac:dyDescent="0.2">
      <c r="A345" s="16" t="s">
        <v>613</v>
      </c>
      <c r="B345" s="115">
        <v>0</v>
      </c>
      <c r="C345" s="225">
        <v>5003003</v>
      </c>
      <c r="D345" s="16"/>
      <c r="E345" s="16">
        <v>118020</v>
      </c>
      <c r="F345" s="23">
        <v>0</v>
      </c>
      <c r="G345" s="23">
        <f t="shared" si="11"/>
        <v>0</v>
      </c>
      <c r="H345" s="52">
        <f t="shared" si="9"/>
        <v>0</v>
      </c>
      <c r="I345" s="60">
        <f t="shared" si="10"/>
        <v>0</v>
      </c>
      <c r="J345" s="54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</row>
    <row r="346" spans="1:21" ht="27" x14ac:dyDescent="0.2">
      <c r="A346" s="16" t="s">
        <v>614</v>
      </c>
      <c r="B346" s="115">
        <v>0</v>
      </c>
      <c r="C346" s="225">
        <v>5003004</v>
      </c>
      <c r="D346" s="16"/>
      <c r="E346" s="16">
        <v>650870</v>
      </c>
      <c r="F346" s="23">
        <v>0</v>
      </c>
      <c r="G346" s="23">
        <f t="shared" si="11"/>
        <v>0</v>
      </c>
      <c r="H346" s="52">
        <f t="shared" si="9"/>
        <v>0</v>
      </c>
      <c r="I346" s="60">
        <f t="shared" si="10"/>
        <v>0</v>
      </c>
      <c r="J346" s="54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</row>
    <row r="347" spans="1:21" ht="14.25" x14ac:dyDescent="0.2">
      <c r="A347" s="16" t="s">
        <v>615</v>
      </c>
      <c r="B347" s="115">
        <v>5</v>
      </c>
      <c r="C347" s="225" t="s">
        <v>846</v>
      </c>
      <c r="D347" s="16"/>
      <c r="E347" s="26">
        <v>529980</v>
      </c>
      <c r="F347" s="23">
        <v>5</v>
      </c>
      <c r="G347" s="23">
        <f t="shared" si="11"/>
        <v>2649900</v>
      </c>
      <c r="H347" s="52">
        <f t="shared" si="9"/>
        <v>0</v>
      </c>
      <c r="I347" s="60">
        <f t="shared" si="10"/>
        <v>0</v>
      </c>
      <c r="J347" s="54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</row>
    <row r="348" spans="1:21" ht="14.25" thickBot="1" x14ac:dyDescent="0.25">
      <c r="A348" s="16"/>
      <c r="B348" s="115"/>
      <c r="C348" s="219"/>
      <c r="D348" s="16"/>
      <c r="E348" s="16"/>
      <c r="F348" s="23"/>
      <c r="G348" s="63"/>
      <c r="H348" s="52">
        <f t="shared" si="9"/>
        <v>0</v>
      </c>
      <c r="I348" s="60">
        <f t="shared" si="10"/>
        <v>0</v>
      </c>
      <c r="J348" s="54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</row>
    <row r="349" spans="1:21" ht="36.75" thickBot="1" x14ac:dyDescent="0.25">
      <c r="A349" s="70" t="s">
        <v>616</v>
      </c>
      <c r="B349" s="119">
        <f>SUM(B257:B348)</f>
        <v>3799</v>
      </c>
      <c r="C349" s="82"/>
      <c r="D349" s="70"/>
      <c r="E349" s="71"/>
      <c r="F349" s="72">
        <f>SUM(F257:F348)</f>
        <v>3077</v>
      </c>
      <c r="G349" s="71">
        <f>SUM(G257:G348)</f>
        <v>1403792850</v>
      </c>
      <c r="H349" s="71">
        <f t="shared" ref="H349:U349" si="12">SUM(H257:H348)</f>
        <v>276</v>
      </c>
      <c r="I349" s="71">
        <f t="shared" si="12"/>
        <v>176045010</v>
      </c>
      <c r="J349" s="71">
        <f t="shared" si="12"/>
        <v>155</v>
      </c>
      <c r="K349" s="71">
        <f t="shared" si="12"/>
        <v>121</v>
      </c>
      <c r="L349" s="71">
        <f t="shared" si="12"/>
        <v>0</v>
      </c>
      <c r="M349" s="71">
        <f t="shared" si="12"/>
        <v>0</v>
      </c>
      <c r="N349" s="71">
        <f t="shared" si="12"/>
        <v>0</v>
      </c>
      <c r="O349" s="71">
        <f t="shared" si="12"/>
        <v>0</v>
      </c>
      <c r="P349" s="71">
        <f t="shared" si="12"/>
        <v>0</v>
      </c>
      <c r="Q349" s="71">
        <f t="shared" si="12"/>
        <v>0</v>
      </c>
      <c r="R349" s="71">
        <f t="shared" si="12"/>
        <v>0</v>
      </c>
      <c r="S349" s="71">
        <f t="shared" si="12"/>
        <v>0</v>
      </c>
      <c r="T349" s="71">
        <f t="shared" si="12"/>
        <v>0</v>
      </c>
      <c r="U349" s="71">
        <f t="shared" si="12"/>
        <v>0</v>
      </c>
    </row>
    <row r="350" spans="1:21" x14ac:dyDescent="0.2">
      <c r="A350" s="16"/>
      <c r="B350" s="115"/>
      <c r="C350" s="219"/>
      <c r="D350" s="16"/>
      <c r="E350" s="16"/>
      <c r="F350" s="13" t="s">
        <v>491</v>
      </c>
      <c r="G350" s="17"/>
      <c r="H350" s="52">
        <f t="shared" si="9"/>
        <v>0</v>
      </c>
      <c r="I350" s="60">
        <f t="shared" si="10"/>
        <v>0</v>
      </c>
      <c r="J350" s="54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</row>
    <row r="351" spans="1:21" s="21" customFormat="1" ht="18" x14ac:dyDescent="0.2">
      <c r="A351" s="9" t="s">
        <v>617</v>
      </c>
      <c r="B351" s="112"/>
      <c r="C351" s="79"/>
      <c r="D351" s="9"/>
      <c r="E351" s="10"/>
      <c r="F351" s="22"/>
      <c r="G351" s="22"/>
      <c r="H351" s="52">
        <f t="shared" si="9"/>
        <v>0</v>
      </c>
      <c r="I351" s="60">
        <f t="shared" si="10"/>
        <v>0</v>
      </c>
      <c r="J351" s="57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</row>
    <row r="352" spans="1:21" x14ac:dyDescent="0.2">
      <c r="A352" s="18"/>
      <c r="B352" s="116"/>
      <c r="C352" s="228"/>
      <c r="D352" s="18"/>
      <c r="E352" s="16"/>
      <c r="F352" s="13"/>
      <c r="G352" s="23"/>
      <c r="H352" s="52">
        <f t="shared" si="9"/>
        <v>0</v>
      </c>
      <c r="I352" s="60">
        <f t="shared" si="10"/>
        <v>0</v>
      </c>
      <c r="J352" s="54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</row>
    <row r="353" spans="1:21" s="8" customFormat="1" x14ac:dyDescent="0.2">
      <c r="A353" s="14" t="s">
        <v>618</v>
      </c>
      <c r="B353" s="114"/>
      <c r="C353" s="81"/>
      <c r="D353" s="14"/>
      <c r="E353" s="15"/>
      <c r="F353" s="15"/>
      <c r="G353" s="15"/>
      <c r="H353" s="52">
        <f t="shared" si="9"/>
        <v>0</v>
      </c>
      <c r="I353" s="60">
        <f t="shared" si="10"/>
        <v>0</v>
      </c>
      <c r="J353" s="56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</row>
    <row r="354" spans="1:21" ht="14.25" x14ac:dyDescent="0.2">
      <c r="A354" s="139" t="s">
        <v>833</v>
      </c>
      <c r="B354" s="115"/>
      <c r="C354" s="229">
        <v>203009</v>
      </c>
      <c r="D354" s="16"/>
      <c r="E354" s="139">
        <v>20720</v>
      </c>
      <c r="F354" s="23"/>
      <c r="G354" s="23"/>
      <c r="H354" s="52">
        <f t="shared" ref="H354:H413" si="13">SUM(J354:U354)</f>
        <v>0</v>
      </c>
      <c r="I354" s="60">
        <f t="shared" ref="I354:I413" si="14">+H354*E354</f>
        <v>0</v>
      </c>
      <c r="J354" s="54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</row>
    <row r="355" spans="1:21" ht="14.25" x14ac:dyDescent="0.2">
      <c r="A355" s="139" t="s">
        <v>834</v>
      </c>
      <c r="B355" s="117"/>
      <c r="C355" s="229">
        <v>203017</v>
      </c>
      <c r="D355" s="12"/>
      <c r="E355" s="139">
        <v>12500</v>
      </c>
      <c r="F355" s="17"/>
      <c r="G355" s="17"/>
      <c r="H355" s="52"/>
      <c r="I355" s="60"/>
      <c r="J355" s="54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</row>
    <row r="356" spans="1:21" ht="14.25" x14ac:dyDescent="0.2">
      <c r="A356" s="139" t="s">
        <v>835</v>
      </c>
      <c r="B356" s="117"/>
      <c r="C356" s="229">
        <v>203109</v>
      </c>
      <c r="D356" s="12"/>
      <c r="E356" s="139">
        <v>32430</v>
      </c>
      <c r="F356" s="17"/>
      <c r="G356" s="17"/>
      <c r="H356" s="52"/>
      <c r="I356" s="60"/>
      <c r="J356" s="54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</row>
    <row r="357" spans="1:21" ht="14.25" x14ac:dyDescent="0.2">
      <c r="A357" s="139" t="s">
        <v>836</v>
      </c>
      <c r="B357" s="117"/>
      <c r="C357" s="229">
        <v>203109</v>
      </c>
      <c r="D357" s="12"/>
      <c r="E357" s="139">
        <v>32430</v>
      </c>
      <c r="F357" s="17"/>
      <c r="G357" s="17"/>
      <c r="H357" s="52"/>
      <c r="I357" s="60"/>
      <c r="J357" s="54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</row>
    <row r="358" spans="1:21" ht="14.25" x14ac:dyDescent="0.2">
      <c r="A358" s="139" t="s">
        <v>837</v>
      </c>
      <c r="B358" s="117"/>
      <c r="C358" s="229">
        <v>203110</v>
      </c>
      <c r="D358" s="12"/>
      <c r="E358" s="139">
        <v>32710</v>
      </c>
      <c r="F358" s="17"/>
      <c r="G358" s="17"/>
      <c r="H358" s="52"/>
      <c r="I358" s="60"/>
      <c r="J358" s="54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</row>
    <row r="359" spans="1:21" ht="14.25" x14ac:dyDescent="0.2">
      <c r="A359" s="139" t="s">
        <v>838</v>
      </c>
      <c r="B359" s="117"/>
      <c r="C359" s="229">
        <v>203110</v>
      </c>
      <c r="D359" s="12"/>
      <c r="E359" s="139">
        <v>32710</v>
      </c>
      <c r="F359" s="17"/>
      <c r="G359" s="17"/>
      <c r="H359" s="52"/>
      <c r="I359" s="60"/>
      <c r="J359" s="54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</row>
    <row r="360" spans="1:21" ht="14.25" x14ac:dyDescent="0.2">
      <c r="A360" s="139" t="s">
        <v>839</v>
      </c>
      <c r="B360" s="117"/>
      <c r="C360" s="230" t="s">
        <v>844</v>
      </c>
      <c r="D360" s="12"/>
      <c r="E360" s="139">
        <v>14530</v>
      </c>
      <c r="F360" s="17"/>
      <c r="G360" s="17"/>
      <c r="H360" s="52"/>
      <c r="I360" s="60"/>
      <c r="J360" s="54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</row>
    <row r="361" spans="1:21" ht="14.25" x14ac:dyDescent="0.2">
      <c r="A361" s="139" t="s">
        <v>840</v>
      </c>
      <c r="B361" s="117"/>
      <c r="C361" s="230" t="s">
        <v>845</v>
      </c>
      <c r="D361" s="12"/>
      <c r="E361" s="139">
        <v>13590</v>
      </c>
      <c r="F361" s="17"/>
      <c r="G361" s="17"/>
      <c r="H361" s="52"/>
      <c r="I361" s="60"/>
      <c r="J361" s="54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</row>
    <row r="362" spans="1:21" ht="14.25" x14ac:dyDescent="0.2">
      <c r="A362" s="139" t="s">
        <v>841</v>
      </c>
      <c r="B362" s="117"/>
      <c r="C362" s="229">
        <v>203211</v>
      </c>
      <c r="D362" s="12"/>
      <c r="E362" s="139">
        <v>15650</v>
      </c>
      <c r="F362" s="17"/>
      <c r="G362" s="17"/>
      <c r="H362" s="52"/>
      <c r="I362" s="60"/>
      <c r="J362" s="54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</row>
    <row r="363" spans="1:21" ht="14.25" x14ac:dyDescent="0.2">
      <c r="A363" s="139" t="s">
        <v>842</v>
      </c>
      <c r="B363" s="117"/>
      <c r="C363" s="229">
        <v>903007</v>
      </c>
      <c r="D363" s="12"/>
      <c r="E363" s="139">
        <v>3820</v>
      </c>
      <c r="F363" s="17"/>
      <c r="G363" s="17"/>
      <c r="H363" s="52"/>
      <c r="I363" s="60"/>
      <c r="J363" s="54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</row>
    <row r="364" spans="1:21" ht="14.25" x14ac:dyDescent="0.2">
      <c r="A364" s="139" t="s">
        <v>843</v>
      </c>
      <c r="B364" s="117"/>
      <c r="C364" s="229">
        <v>903008</v>
      </c>
      <c r="D364" s="12"/>
      <c r="E364" s="139">
        <v>8960</v>
      </c>
      <c r="F364" s="17"/>
      <c r="G364" s="17"/>
      <c r="H364" s="52"/>
      <c r="I364" s="60"/>
      <c r="J364" s="54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</row>
    <row r="365" spans="1:21" x14ac:dyDescent="0.2">
      <c r="A365" s="12"/>
      <c r="B365" s="117"/>
      <c r="C365" s="217"/>
      <c r="D365" s="12"/>
      <c r="E365" s="12"/>
      <c r="F365" s="17"/>
      <c r="G365" s="17"/>
      <c r="H365" s="52"/>
      <c r="I365" s="60"/>
      <c r="J365" s="54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</row>
    <row r="366" spans="1:21" x14ac:dyDescent="0.2">
      <c r="A366" s="14" t="s">
        <v>619</v>
      </c>
      <c r="B366" s="114"/>
      <c r="C366" s="81"/>
      <c r="D366" s="14"/>
      <c r="E366" s="15"/>
      <c r="F366" s="15"/>
      <c r="G366" s="15"/>
      <c r="H366" s="52">
        <f t="shared" si="13"/>
        <v>0</v>
      </c>
      <c r="I366" s="60">
        <f t="shared" si="14"/>
        <v>0</v>
      </c>
      <c r="J366" s="54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</row>
    <row r="367" spans="1:21" ht="14.25" x14ac:dyDescent="0.2">
      <c r="A367" s="16" t="s">
        <v>620</v>
      </c>
      <c r="B367" s="23">
        <v>744</v>
      </c>
      <c r="C367" s="229">
        <v>3103004</v>
      </c>
      <c r="D367" s="16"/>
      <c r="E367" s="16">
        <v>31590</v>
      </c>
      <c r="F367" s="127">
        <v>710</v>
      </c>
      <c r="G367" s="23">
        <f t="shared" ref="G367:G407" si="15">+ROUND(E367*F367,0)</f>
        <v>22428900</v>
      </c>
      <c r="H367" s="52">
        <f t="shared" si="13"/>
        <v>47</v>
      </c>
      <c r="I367" s="60">
        <f t="shared" si="14"/>
        <v>1484730</v>
      </c>
      <c r="J367" s="54">
        <v>47</v>
      </c>
      <c r="K367" s="48">
        <v>0</v>
      </c>
      <c r="L367" s="48"/>
      <c r="M367" s="48"/>
      <c r="N367" s="48"/>
      <c r="O367" s="48"/>
      <c r="P367" s="48"/>
      <c r="Q367" s="48"/>
      <c r="R367" s="48"/>
      <c r="S367" s="48"/>
      <c r="T367" s="48"/>
      <c r="U367" s="48"/>
    </row>
    <row r="368" spans="1:21" ht="27" x14ac:dyDescent="0.2">
      <c r="A368" s="16" t="s">
        <v>621</v>
      </c>
      <c r="B368" s="23">
        <v>20</v>
      </c>
      <c r="C368" s="229">
        <v>3103103</v>
      </c>
      <c r="D368" s="16"/>
      <c r="E368" s="16">
        <v>21840</v>
      </c>
      <c r="F368" s="127">
        <v>20</v>
      </c>
      <c r="G368" s="23">
        <f t="shared" si="15"/>
        <v>436800</v>
      </c>
      <c r="H368" s="52">
        <f t="shared" si="13"/>
        <v>1</v>
      </c>
      <c r="I368" s="60">
        <f t="shared" si="14"/>
        <v>21840</v>
      </c>
      <c r="J368" s="54">
        <v>1</v>
      </c>
      <c r="K368" s="48">
        <v>0</v>
      </c>
      <c r="L368" s="48"/>
      <c r="M368" s="48"/>
      <c r="N368" s="48"/>
      <c r="O368" s="48"/>
      <c r="P368" s="48"/>
      <c r="Q368" s="48"/>
      <c r="R368" s="48"/>
      <c r="S368" s="48"/>
      <c r="T368" s="48"/>
      <c r="U368" s="48"/>
    </row>
    <row r="369" spans="1:21" ht="27" x14ac:dyDescent="0.2">
      <c r="A369" s="16" t="s">
        <v>622</v>
      </c>
      <c r="B369" s="23">
        <v>1400</v>
      </c>
      <c r="C369" s="229">
        <v>3103005</v>
      </c>
      <c r="D369" s="16"/>
      <c r="E369" s="16">
        <v>23540</v>
      </c>
      <c r="F369" s="127">
        <v>1200</v>
      </c>
      <c r="G369" s="23">
        <f t="shared" si="15"/>
        <v>28248000</v>
      </c>
      <c r="H369" s="52">
        <f t="shared" si="13"/>
        <v>101</v>
      </c>
      <c r="I369" s="60">
        <f t="shared" si="14"/>
        <v>2377540</v>
      </c>
      <c r="J369" s="54">
        <v>91</v>
      </c>
      <c r="K369" s="48">
        <v>10</v>
      </c>
      <c r="L369" s="48"/>
      <c r="M369" s="48"/>
      <c r="N369" s="48"/>
      <c r="O369" s="48"/>
      <c r="P369" s="48"/>
      <c r="Q369" s="48"/>
      <c r="R369" s="48"/>
      <c r="S369" s="48"/>
      <c r="T369" s="48"/>
      <c r="U369" s="48"/>
    </row>
    <row r="370" spans="1:21" ht="27" x14ac:dyDescent="0.2">
      <c r="A370" s="16" t="s">
        <v>623</v>
      </c>
      <c r="B370" s="23">
        <v>970</v>
      </c>
      <c r="C370" s="229">
        <v>3103006</v>
      </c>
      <c r="D370" s="16"/>
      <c r="E370" s="16">
        <v>14940</v>
      </c>
      <c r="F370" s="127">
        <v>970</v>
      </c>
      <c r="G370" s="23">
        <f t="shared" si="15"/>
        <v>14491800</v>
      </c>
      <c r="H370" s="52">
        <f t="shared" si="13"/>
        <v>89</v>
      </c>
      <c r="I370" s="60">
        <f t="shared" si="14"/>
        <v>1329660</v>
      </c>
      <c r="J370" s="54">
        <v>89</v>
      </c>
      <c r="K370" s="48">
        <v>0</v>
      </c>
      <c r="L370" s="48"/>
      <c r="M370" s="48"/>
      <c r="N370" s="48"/>
      <c r="O370" s="48"/>
      <c r="P370" s="48"/>
      <c r="Q370" s="48"/>
      <c r="R370" s="48"/>
      <c r="S370" s="48"/>
      <c r="T370" s="48"/>
      <c r="U370" s="48"/>
    </row>
    <row r="371" spans="1:21" ht="27" x14ac:dyDescent="0.2">
      <c r="A371" s="16" t="s">
        <v>624</v>
      </c>
      <c r="B371" s="23">
        <v>2100</v>
      </c>
      <c r="C371" s="229">
        <v>3103102</v>
      </c>
      <c r="D371" s="16"/>
      <c r="E371" s="16">
        <v>15290</v>
      </c>
      <c r="F371" s="127">
        <v>2100</v>
      </c>
      <c r="G371" s="23">
        <f t="shared" si="15"/>
        <v>32109000</v>
      </c>
      <c r="H371" s="52">
        <f t="shared" si="13"/>
        <v>206</v>
      </c>
      <c r="I371" s="60">
        <f t="shared" si="14"/>
        <v>3149740</v>
      </c>
      <c r="J371" s="54">
        <v>203</v>
      </c>
      <c r="K371" s="48">
        <v>3</v>
      </c>
      <c r="L371" s="48"/>
      <c r="M371" s="48"/>
      <c r="N371" s="48"/>
      <c r="O371" s="48"/>
      <c r="P371" s="48"/>
      <c r="Q371" s="48"/>
      <c r="R371" s="48"/>
      <c r="S371" s="48"/>
      <c r="T371" s="48"/>
      <c r="U371" s="48"/>
    </row>
    <row r="372" spans="1:21" ht="27" x14ac:dyDescent="0.2">
      <c r="A372" s="16" t="s">
        <v>625</v>
      </c>
      <c r="B372" s="23">
        <v>95</v>
      </c>
      <c r="C372" s="229">
        <v>3103007</v>
      </c>
      <c r="D372" s="16"/>
      <c r="E372" s="16">
        <v>35580</v>
      </c>
      <c r="F372" s="127">
        <v>95</v>
      </c>
      <c r="G372" s="23">
        <f t="shared" si="15"/>
        <v>3380100</v>
      </c>
      <c r="H372" s="52">
        <f t="shared" si="13"/>
        <v>15</v>
      </c>
      <c r="I372" s="60">
        <f t="shared" si="14"/>
        <v>533700</v>
      </c>
      <c r="J372" s="54">
        <v>4</v>
      </c>
      <c r="K372" s="48">
        <v>11</v>
      </c>
      <c r="L372" s="48"/>
      <c r="M372" s="48"/>
      <c r="N372" s="48"/>
      <c r="O372" s="48"/>
      <c r="P372" s="48"/>
      <c r="Q372" s="48"/>
      <c r="R372" s="48"/>
      <c r="S372" s="48"/>
      <c r="T372" s="48"/>
      <c r="U372" s="48"/>
    </row>
    <row r="373" spans="1:21" ht="27" x14ac:dyDescent="0.2">
      <c r="A373" s="16" t="s">
        <v>626</v>
      </c>
      <c r="B373" s="23">
        <v>580</v>
      </c>
      <c r="C373" s="229">
        <v>3103008</v>
      </c>
      <c r="D373" s="16"/>
      <c r="E373" s="16">
        <v>31610</v>
      </c>
      <c r="F373" s="127">
        <v>580</v>
      </c>
      <c r="G373" s="23">
        <f t="shared" si="15"/>
        <v>18333800</v>
      </c>
      <c r="H373" s="52">
        <f t="shared" si="13"/>
        <v>65</v>
      </c>
      <c r="I373" s="60">
        <f t="shared" si="14"/>
        <v>2054650</v>
      </c>
      <c r="J373" s="54">
        <v>24</v>
      </c>
      <c r="K373" s="48">
        <v>41</v>
      </c>
      <c r="L373" s="48"/>
      <c r="M373" s="48"/>
      <c r="N373" s="48"/>
      <c r="O373" s="48"/>
      <c r="P373" s="48"/>
      <c r="Q373" s="48"/>
      <c r="R373" s="48"/>
      <c r="S373" s="48"/>
      <c r="T373" s="48"/>
      <c r="U373" s="48"/>
    </row>
    <row r="374" spans="1:21" ht="27" x14ac:dyDescent="0.2">
      <c r="A374" s="16" t="s">
        <v>627</v>
      </c>
      <c r="B374" s="23">
        <v>680</v>
      </c>
      <c r="C374" s="229">
        <v>3103010</v>
      </c>
      <c r="D374" s="16"/>
      <c r="E374" s="16">
        <v>15110</v>
      </c>
      <c r="F374" s="127">
        <v>680</v>
      </c>
      <c r="G374" s="23">
        <f t="shared" si="15"/>
        <v>10274800</v>
      </c>
      <c r="H374" s="52">
        <f t="shared" si="13"/>
        <v>107</v>
      </c>
      <c r="I374" s="60">
        <f t="shared" si="14"/>
        <v>1616770</v>
      </c>
      <c r="J374" s="54">
        <v>73</v>
      </c>
      <c r="K374" s="48">
        <v>34</v>
      </c>
      <c r="L374" s="48"/>
      <c r="M374" s="48"/>
      <c r="N374" s="48"/>
      <c r="O374" s="48"/>
      <c r="P374" s="48"/>
      <c r="Q374" s="48"/>
      <c r="R374" s="48"/>
      <c r="S374" s="48"/>
      <c r="T374" s="48"/>
      <c r="U374" s="48"/>
    </row>
    <row r="375" spans="1:21" ht="14.25" x14ac:dyDescent="0.2">
      <c r="A375" s="16" t="s">
        <v>628</v>
      </c>
      <c r="B375" s="23">
        <v>6</v>
      </c>
      <c r="C375" s="229">
        <v>3103011</v>
      </c>
      <c r="D375" s="16"/>
      <c r="E375" s="16">
        <v>11280</v>
      </c>
      <c r="F375" s="127">
        <v>6</v>
      </c>
      <c r="G375" s="23">
        <f t="shared" si="15"/>
        <v>67680</v>
      </c>
      <c r="H375" s="52">
        <f t="shared" si="13"/>
        <v>0</v>
      </c>
      <c r="I375" s="60">
        <f t="shared" si="14"/>
        <v>0</v>
      </c>
      <c r="J375" s="54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</row>
    <row r="376" spans="1:21" ht="14.25" x14ac:dyDescent="0.2">
      <c r="A376" s="16" t="s">
        <v>629</v>
      </c>
      <c r="B376" s="23">
        <v>40</v>
      </c>
      <c r="C376" s="229">
        <v>3103012</v>
      </c>
      <c r="D376" s="16"/>
      <c r="E376" s="16">
        <v>10320</v>
      </c>
      <c r="F376" s="127">
        <v>40</v>
      </c>
      <c r="G376" s="23">
        <f t="shared" si="15"/>
        <v>412800</v>
      </c>
      <c r="H376" s="52">
        <f t="shared" si="13"/>
        <v>1</v>
      </c>
      <c r="I376" s="60">
        <f t="shared" si="14"/>
        <v>10320</v>
      </c>
      <c r="J376" s="54">
        <v>0</v>
      </c>
      <c r="K376" s="48">
        <v>1</v>
      </c>
      <c r="L376" s="48"/>
      <c r="M376" s="48"/>
      <c r="N376" s="48"/>
      <c r="O376" s="48"/>
      <c r="P376" s="48"/>
      <c r="Q376" s="48"/>
      <c r="R376" s="48"/>
      <c r="S376" s="48"/>
      <c r="T376" s="48"/>
      <c r="U376" s="48"/>
    </row>
    <row r="377" spans="1:21" ht="14.25" x14ac:dyDescent="0.2">
      <c r="A377" s="16" t="s">
        <v>630</v>
      </c>
      <c r="B377" s="23">
        <v>0</v>
      </c>
      <c r="C377" s="229">
        <v>3103013</v>
      </c>
      <c r="D377" s="16"/>
      <c r="E377" s="16">
        <v>35470</v>
      </c>
      <c r="F377" s="127"/>
      <c r="G377" s="23">
        <f t="shared" si="15"/>
        <v>0</v>
      </c>
      <c r="H377" s="52">
        <f t="shared" si="13"/>
        <v>0</v>
      </c>
      <c r="I377" s="60">
        <f t="shared" si="14"/>
        <v>0</v>
      </c>
      <c r="J377" s="54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</row>
    <row r="378" spans="1:21" ht="14.25" x14ac:dyDescent="0.2">
      <c r="A378" s="16" t="s">
        <v>631</v>
      </c>
      <c r="B378" s="23">
        <v>0</v>
      </c>
      <c r="C378" s="229">
        <v>3103113</v>
      </c>
      <c r="D378" s="16"/>
      <c r="E378" s="16">
        <v>12780</v>
      </c>
      <c r="F378" s="127"/>
      <c r="G378" s="23">
        <f t="shared" si="15"/>
        <v>0</v>
      </c>
      <c r="H378" s="52">
        <f t="shared" si="13"/>
        <v>0</v>
      </c>
      <c r="I378" s="60">
        <f t="shared" si="14"/>
        <v>0</v>
      </c>
      <c r="J378" s="54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</row>
    <row r="379" spans="1:21" x14ac:dyDescent="0.2">
      <c r="A379" s="16"/>
      <c r="B379" s="23"/>
      <c r="C379" s="219"/>
      <c r="D379" s="16"/>
      <c r="E379" s="16"/>
      <c r="F379" s="127"/>
      <c r="G379" s="23"/>
      <c r="H379" s="52">
        <f t="shared" si="13"/>
        <v>0</v>
      </c>
      <c r="I379" s="60">
        <f t="shared" si="14"/>
        <v>0</v>
      </c>
      <c r="J379" s="54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</row>
    <row r="380" spans="1:21" x14ac:dyDescent="0.2">
      <c r="A380" s="14" t="s">
        <v>632</v>
      </c>
      <c r="B380" s="114"/>
      <c r="C380" s="81"/>
      <c r="D380" s="14"/>
      <c r="E380" s="15"/>
      <c r="F380" s="15"/>
      <c r="G380" s="15"/>
      <c r="H380" s="52">
        <f t="shared" si="13"/>
        <v>0</v>
      </c>
      <c r="I380" s="60">
        <f t="shared" si="14"/>
        <v>0</v>
      </c>
      <c r="J380" s="54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</row>
    <row r="381" spans="1:21" ht="14.25" x14ac:dyDescent="0.2">
      <c r="A381" s="139" t="s">
        <v>825</v>
      </c>
      <c r="B381" s="115"/>
      <c r="C381" s="229">
        <v>3103014</v>
      </c>
      <c r="D381" s="16"/>
      <c r="E381" s="139">
        <v>100080</v>
      </c>
      <c r="F381" s="23"/>
      <c r="G381" s="23"/>
      <c r="H381" s="52">
        <f t="shared" si="13"/>
        <v>0</v>
      </c>
      <c r="I381" s="60">
        <f t="shared" si="14"/>
        <v>0</v>
      </c>
      <c r="J381" s="54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</row>
    <row r="382" spans="1:21" ht="14.25" x14ac:dyDescent="0.2">
      <c r="A382" s="139" t="s">
        <v>826</v>
      </c>
      <c r="B382" s="117"/>
      <c r="C382" s="229">
        <v>3103015</v>
      </c>
      <c r="D382" s="12"/>
      <c r="E382" s="139">
        <v>289590</v>
      </c>
      <c r="F382" s="17"/>
      <c r="G382" s="17"/>
      <c r="H382" s="52"/>
      <c r="I382" s="60"/>
      <c r="J382" s="54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</row>
    <row r="383" spans="1:21" ht="27" x14ac:dyDescent="0.2">
      <c r="A383" s="139" t="s">
        <v>827</v>
      </c>
      <c r="B383" s="117"/>
      <c r="C383" s="229">
        <v>3103019</v>
      </c>
      <c r="D383" s="12"/>
      <c r="E383" s="139">
        <v>571620</v>
      </c>
      <c r="F383" s="17"/>
      <c r="G383" s="17"/>
      <c r="H383" s="52"/>
      <c r="I383" s="60"/>
      <c r="J383" s="54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</row>
    <row r="384" spans="1:21" ht="27" x14ac:dyDescent="0.2">
      <c r="A384" s="139" t="s">
        <v>828</v>
      </c>
      <c r="B384" s="117"/>
      <c r="C384" s="229">
        <v>3103020</v>
      </c>
      <c r="D384" s="12"/>
      <c r="E384" s="139">
        <v>131340</v>
      </c>
      <c r="F384" s="17"/>
      <c r="G384" s="17"/>
      <c r="H384" s="52"/>
      <c r="I384" s="60"/>
      <c r="J384" s="54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</row>
    <row r="385" spans="1:21" ht="14.25" x14ac:dyDescent="0.2">
      <c r="A385" s="139" t="s">
        <v>829</v>
      </c>
      <c r="B385" s="117"/>
      <c r="C385" s="229">
        <v>3103016</v>
      </c>
      <c r="D385" s="12"/>
      <c r="E385" s="139">
        <v>560310</v>
      </c>
      <c r="F385" s="17"/>
      <c r="G385" s="17"/>
      <c r="H385" s="52"/>
      <c r="I385" s="60"/>
      <c r="J385" s="54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</row>
    <row r="386" spans="1:21" ht="14.25" x14ac:dyDescent="0.2">
      <c r="A386" s="139" t="s">
        <v>830</v>
      </c>
      <c r="B386" s="117"/>
      <c r="C386" s="229">
        <v>3103021</v>
      </c>
      <c r="D386" s="12"/>
      <c r="E386" s="139">
        <v>718890</v>
      </c>
      <c r="F386" s="17"/>
      <c r="G386" s="17"/>
      <c r="H386" s="52"/>
      <c r="I386" s="60"/>
      <c r="J386" s="54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</row>
    <row r="387" spans="1:21" ht="27" x14ac:dyDescent="0.2">
      <c r="A387" s="139" t="s">
        <v>831</v>
      </c>
      <c r="B387" s="117"/>
      <c r="C387" s="229">
        <v>3103018</v>
      </c>
      <c r="D387" s="12"/>
      <c r="E387" s="139">
        <v>492050</v>
      </c>
      <c r="F387" s="17"/>
      <c r="G387" s="17"/>
      <c r="H387" s="52"/>
      <c r="I387" s="60"/>
      <c r="J387" s="54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</row>
    <row r="388" spans="1:21" ht="27" x14ac:dyDescent="0.2">
      <c r="A388" s="139" t="s">
        <v>832</v>
      </c>
      <c r="B388" s="117"/>
      <c r="C388" s="229">
        <v>3103017</v>
      </c>
      <c r="D388" s="12"/>
      <c r="E388" s="139">
        <v>853610</v>
      </c>
      <c r="F388" s="17"/>
      <c r="G388" s="17"/>
      <c r="H388" s="52"/>
      <c r="I388" s="60"/>
      <c r="J388" s="54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</row>
    <row r="389" spans="1:21" x14ac:dyDescent="0.2">
      <c r="A389" s="12"/>
      <c r="B389" s="117"/>
      <c r="C389" s="217"/>
      <c r="D389" s="12"/>
      <c r="E389" s="12"/>
      <c r="F389" s="17"/>
      <c r="G389" s="17"/>
      <c r="H389" s="52"/>
      <c r="I389" s="60"/>
      <c r="J389" s="54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</row>
    <row r="390" spans="1:21" x14ac:dyDescent="0.2">
      <c r="A390" s="14" t="s">
        <v>633</v>
      </c>
      <c r="B390" s="114"/>
      <c r="C390" s="81"/>
      <c r="D390" s="14"/>
      <c r="E390" s="15"/>
      <c r="F390" s="15"/>
      <c r="G390" s="15"/>
      <c r="H390" s="52">
        <f t="shared" si="13"/>
        <v>0</v>
      </c>
      <c r="I390" s="60">
        <f t="shared" si="14"/>
        <v>0</v>
      </c>
      <c r="J390" s="54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</row>
    <row r="391" spans="1:21" x14ac:dyDescent="0.2">
      <c r="A391" s="16" t="s">
        <v>634</v>
      </c>
      <c r="B391" s="115"/>
      <c r="C391" s="219"/>
      <c r="D391" s="16"/>
      <c r="E391" s="16">
        <v>127040</v>
      </c>
      <c r="F391" s="23">
        <v>0</v>
      </c>
      <c r="G391" s="23">
        <f t="shared" si="15"/>
        <v>0</v>
      </c>
      <c r="H391" s="52">
        <f t="shared" si="13"/>
        <v>0</v>
      </c>
      <c r="I391" s="60">
        <f t="shared" si="14"/>
        <v>0</v>
      </c>
      <c r="J391" s="54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</row>
    <row r="392" spans="1:21" x14ac:dyDescent="0.2">
      <c r="A392" s="16" t="s">
        <v>635</v>
      </c>
      <c r="B392" s="115"/>
      <c r="C392" s="219"/>
      <c r="D392" s="16"/>
      <c r="E392" s="16">
        <v>127040</v>
      </c>
      <c r="F392" s="23">
        <v>0</v>
      </c>
      <c r="G392" s="23">
        <f t="shared" si="15"/>
        <v>0</v>
      </c>
      <c r="H392" s="52">
        <f t="shared" si="13"/>
        <v>0</v>
      </c>
      <c r="I392" s="60">
        <f t="shared" si="14"/>
        <v>0</v>
      </c>
      <c r="J392" s="54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</row>
    <row r="393" spans="1:21" x14ac:dyDescent="0.2">
      <c r="A393" s="16" t="s">
        <v>636</v>
      </c>
      <c r="B393" s="115">
        <v>14</v>
      </c>
      <c r="C393" s="219"/>
      <c r="D393" s="16"/>
      <c r="E393" s="16">
        <v>57160</v>
      </c>
      <c r="F393" s="23">
        <v>14</v>
      </c>
      <c r="G393" s="23">
        <f t="shared" si="15"/>
        <v>800240</v>
      </c>
      <c r="H393" s="52">
        <f t="shared" si="13"/>
        <v>3</v>
      </c>
      <c r="I393" s="60">
        <f t="shared" si="14"/>
        <v>171480</v>
      </c>
      <c r="J393" s="54">
        <v>0</v>
      </c>
      <c r="K393" s="48">
        <v>3</v>
      </c>
      <c r="L393" s="48"/>
      <c r="M393" s="48"/>
      <c r="N393" s="48"/>
      <c r="O393" s="48"/>
      <c r="P393" s="48"/>
      <c r="Q393" s="48"/>
      <c r="R393" s="48"/>
      <c r="S393" s="48"/>
      <c r="T393" s="48"/>
      <c r="U393" s="48"/>
    </row>
    <row r="394" spans="1:21" x14ac:dyDescent="0.2">
      <c r="A394" s="16" t="s">
        <v>637</v>
      </c>
      <c r="B394" s="115">
        <v>4</v>
      </c>
      <c r="C394" s="219"/>
      <c r="D394" s="16"/>
      <c r="E394" s="16">
        <v>57160</v>
      </c>
      <c r="F394" s="23">
        <v>4</v>
      </c>
      <c r="G394" s="23">
        <f t="shared" si="15"/>
        <v>228640</v>
      </c>
      <c r="H394" s="52">
        <f t="shared" si="13"/>
        <v>0</v>
      </c>
      <c r="I394" s="60">
        <f t="shared" si="14"/>
        <v>0</v>
      </c>
      <c r="J394" s="54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</row>
    <row r="395" spans="1:21" x14ac:dyDescent="0.2">
      <c r="A395" s="16" t="s">
        <v>638</v>
      </c>
      <c r="B395" s="115"/>
      <c r="C395" s="219"/>
      <c r="D395" s="16"/>
      <c r="E395" s="16">
        <v>26730</v>
      </c>
      <c r="F395" s="23">
        <v>0</v>
      </c>
      <c r="G395" s="23">
        <f t="shared" si="15"/>
        <v>0</v>
      </c>
      <c r="H395" s="52">
        <f t="shared" si="13"/>
        <v>0</v>
      </c>
      <c r="I395" s="60">
        <f t="shared" si="14"/>
        <v>0</v>
      </c>
      <c r="J395" s="54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</row>
    <row r="396" spans="1:21" x14ac:dyDescent="0.2">
      <c r="A396" s="16" t="s">
        <v>639</v>
      </c>
      <c r="B396" s="115"/>
      <c r="C396" s="219"/>
      <c r="D396" s="16"/>
      <c r="E396" s="16">
        <v>12500</v>
      </c>
      <c r="F396" s="23">
        <v>0</v>
      </c>
      <c r="G396" s="23">
        <f t="shared" si="15"/>
        <v>0</v>
      </c>
      <c r="H396" s="52">
        <f t="shared" si="13"/>
        <v>0</v>
      </c>
      <c r="I396" s="60">
        <f t="shared" si="14"/>
        <v>0</v>
      </c>
      <c r="J396" s="54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</row>
    <row r="397" spans="1:21" x14ac:dyDescent="0.2">
      <c r="A397" s="16" t="s">
        <v>640</v>
      </c>
      <c r="B397" s="115"/>
      <c r="C397" s="219"/>
      <c r="D397" s="16"/>
      <c r="E397" s="16">
        <v>12500</v>
      </c>
      <c r="F397" s="23">
        <v>0</v>
      </c>
      <c r="G397" s="23">
        <f t="shared" si="15"/>
        <v>0</v>
      </c>
      <c r="H397" s="52">
        <f t="shared" si="13"/>
        <v>0</v>
      </c>
      <c r="I397" s="60">
        <f t="shared" si="14"/>
        <v>0</v>
      </c>
      <c r="J397" s="54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</row>
    <row r="398" spans="1:21" ht="27" x14ac:dyDescent="0.2">
      <c r="A398" s="16" t="s">
        <v>641</v>
      </c>
      <c r="B398" s="115"/>
      <c r="C398" s="219"/>
      <c r="D398" s="16"/>
      <c r="E398" s="16">
        <v>26140</v>
      </c>
      <c r="F398" s="23">
        <v>0</v>
      </c>
      <c r="G398" s="23">
        <f t="shared" si="15"/>
        <v>0</v>
      </c>
      <c r="H398" s="52">
        <f t="shared" si="13"/>
        <v>0</v>
      </c>
      <c r="I398" s="60">
        <f t="shared" si="14"/>
        <v>0</v>
      </c>
      <c r="J398" s="54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</row>
    <row r="399" spans="1:21" ht="27" x14ac:dyDescent="0.2">
      <c r="A399" s="16" t="s">
        <v>642</v>
      </c>
      <c r="B399" s="115"/>
      <c r="C399" s="219"/>
      <c r="D399" s="16"/>
      <c r="E399" s="16">
        <v>958970</v>
      </c>
      <c r="F399" s="23">
        <v>0</v>
      </c>
      <c r="G399" s="23">
        <f t="shared" si="15"/>
        <v>0</v>
      </c>
      <c r="H399" s="52">
        <f t="shared" si="13"/>
        <v>0</v>
      </c>
      <c r="I399" s="60">
        <f t="shared" si="14"/>
        <v>0</v>
      </c>
      <c r="J399" s="54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</row>
    <row r="400" spans="1:21" ht="27" x14ac:dyDescent="0.2">
      <c r="A400" s="16" t="s">
        <v>643</v>
      </c>
      <c r="B400" s="115"/>
      <c r="C400" s="219"/>
      <c r="D400" s="16"/>
      <c r="E400" s="16">
        <v>478670</v>
      </c>
      <c r="F400" s="23">
        <v>0</v>
      </c>
      <c r="G400" s="23">
        <f t="shared" si="15"/>
        <v>0</v>
      </c>
      <c r="H400" s="52">
        <f t="shared" si="13"/>
        <v>0</v>
      </c>
      <c r="I400" s="60">
        <f t="shared" si="14"/>
        <v>0</v>
      </c>
      <c r="J400" s="54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</row>
    <row r="401" spans="1:21" x14ac:dyDescent="0.2">
      <c r="A401" s="16" t="s">
        <v>644</v>
      </c>
      <c r="B401" s="115"/>
      <c r="C401" s="219"/>
      <c r="D401" s="16"/>
      <c r="E401" s="16">
        <v>55240</v>
      </c>
      <c r="F401" s="23">
        <v>0</v>
      </c>
      <c r="G401" s="23">
        <f t="shared" si="15"/>
        <v>0</v>
      </c>
      <c r="H401" s="52">
        <f t="shared" si="13"/>
        <v>0</v>
      </c>
      <c r="I401" s="60">
        <f t="shared" si="14"/>
        <v>0</v>
      </c>
      <c r="J401" s="54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</row>
    <row r="402" spans="1:21" x14ac:dyDescent="0.2">
      <c r="A402" s="16" t="s">
        <v>645</v>
      </c>
      <c r="B402" s="115"/>
      <c r="C402" s="219"/>
      <c r="D402" s="16"/>
      <c r="E402" s="16">
        <v>24540</v>
      </c>
      <c r="F402" s="23">
        <v>0</v>
      </c>
      <c r="G402" s="23">
        <f t="shared" si="15"/>
        <v>0</v>
      </c>
      <c r="H402" s="52">
        <f t="shared" si="13"/>
        <v>0</v>
      </c>
      <c r="I402" s="60">
        <f t="shared" si="14"/>
        <v>0</v>
      </c>
      <c r="J402" s="54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</row>
    <row r="403" spans="1:21" x14ac:dyDescent="0.2">
      <c r="A403" s="16" t="s">
        <v>646</v>
      </c>
      <c r="B403" s="115"/>
      <c r="C403" s="219"/>
      <c r="D403" s="16"/>
      <c r="E403" s="16">
        <v>122740</v>
      </c>
      <c r="F403" s="23">
        <v>0</v>
      </c>
      <c r="G403" s="23">
        <f t="shared" si="15"/>
        <v>0</v>
      </c>
      <c r="H403" s="52">
        <f t="shared" si="13"/>
        <v>0</v>
      </c>
      <c r="I403" s="60">
        <f t="shared" si="14"/>
        <v>0</v>
      </c>
      <c r="J403" s="54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</row>
    <row r="404" spans="1:21" x14ac:dyDescent="0.2">
      <c r="A404" s="16"/>
      <c r="B404" s="115"/>
      <c r="C404" s="219"/>
      <c r="D404" s="16"/>
      <c r="E404" s="16"/>
      <c r="F404" s="23"/>
      <c r="G404" s="23"/>
      <c r="H404" s="52">
        <f t="shared" si="13"/>
        <v>0</v>
      </c>
      <c r="I404" s="60">
        <f t="shared" si="14"/>
        <v>0</v>
      </c>
      <c r="J404" s="54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</row>
    <row r="405" spans="1:21" x14ac:dyDescent="0.2">
      <c r="A405" s="14" t="s">
        <v>647</v>
      </c>
      <c r="B405" s="114"/>
      <c r="C405" s="81"/>
      <c r="D405" s="14"/>
      <c r="E405" s="15"/>
      <c r="F405" s="15"/>
      <c r="G405" s="15"/>
      <c r="H405" s="52">
        <f t="shared" si="13"/>
        <v>0</v>
      </c>
      <c r="I405" s="60">
        <f t="shared" si="14"/>
        <v>0</v>
      </c>
      <c r="J405" s="54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</row>
    <row r="406" spans="1:21" x14ac:dyDescent="0.2">
      <c r="A406" s="16" t="s">
        <v>648</v>
      </c>
      <c r="B406" s="115"/>
      <c r="C406" s="219"/>
      <c r="D406" s="16"/>
      <c r="E406" s="16">
        <v>713160</v>
      </c>
      <c r="F406" s="23">
        <v>0</v>
      </c>
      <c r="G406" s="23">
        <f t="shared" si="15"/>
        <v>0</v>
      </c>
      <c r="H406" s="52">
        <f t="shared" si="13"/>
        <v>0</v>
      </c>
      <c r="I406" s="60">
        <f t="shared" si="14"/>
        <v>0</v>
      </c>
      <c r="J406" s="54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</row>
    <row r="407" spans="1:21" x14ac:dyDescent="0.2">
      <c r="A407" s="16" t="s">
        <v>649</v>
      </c>
      <c r="B407" s="115"/>
      <c r="C407" s="219"/>
      <c r="D407" s="16"/>
      <c r="E407" s="16">
        <v>620010</v>
      </c>
      <c r="F407" s="23">
        <v>0</v>
      </c>
      <c r="G407" s="23">
        <f t="shared" si="15"/>
        <v>0</v>
      </c>
      <c r="H407" s="52">
        <f t="shared" si="13"/>
        <v>0</v>
      </c>
      <c r="I407" s="60">
        <f t="shared" si="14"/>
        <v>0</v>
      </c>
      <c r="J407" s="54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</row>
    <row r="408" spans="1:21" ht="14.25" thickBot="1" x14ac:dyDescent="0.25">
      <c r="A408" s="25"/>
      <c r="B408" s="120"/>
      <c r="C408" s="83"/>
      <c r="D408" s="25"/>
      <c r="E408" s="16"/>
      <c r="F408" s="17"/>
      <c r="G408" s="64"/>
      <c r="H408" s="52">
        <f t="shared" si="13"/>
        <v>0</v>
      </c>
      <c r="I408" s="60">
        <f t="shared" si="14"/>
        <v>0</v>
      </c>
      <c r="J408" s="54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</row>
    <row r="409" spans="1:21" ht="18.75" thickBot="1" x14ac:dyDescent="0.25">
      <c r="A409" s="70" t="s">
        <v>650</v>
      </c>
      <c r="B409" s="119">
        <f>SUM(B354:B408)</f>
        <v>6653</v>
      </c>
      <c r="C409" s="82"/>
      <c r="D409" s="70"/>
      <c r="E409" s="71"/>
      <c r="F409" s="72">
        <f t="shared" ref="F409:U409" si="16">SUM(F354:F408)</f>
        <v>6419</v>
      </c>
      <c r="G409" s="71">
        <f t="shared" si="16"/>
        <v>131212560</v>
      </c>
      <c r="H409" s="71">
        <f t="shared" si="16"/>
        <v>635</v>
      </c>
      <c r="I409" s="71">
        <f t="shared" si="16"/>
        <v>12750430</v>
      </c>
      <c r="J409" s="71">
        <f t="shared" si="16"/>
        <v>532</v>
      </c>
      <c r="K409" s="71">
        <f t="shared" si="16"/>
        <v>103</v>
      </c>
      <c r="L409" s="71">
        <f t="shared" si="16"/>
        <v>0</v>
      </c>
      <c r="M409" s="71">
        <f t="shared" si="16"/>
        <v>0</v>
      </c>
      <c r="N409" s="71">
        <f t="shared" si="16"/>
        <v>0</v>
      </c>
      <c r="O409" s="71">
        <f t="shared" si="16"/>
        <v>0</v>
      </c>
      <c r="P409" s="71">
        <f t="shared" si="16"/>
        <v>0</v>
      </c>
      <c r="Q409" s="71">
        <f t="shared" si="16"/>
        <v>0</v>
      </c>
      <c r="R409" s="71">
        <f t="shared" si="16"/>
        <v>0</v>
      </c>
      <c r="S409" s="71">
        <f t="shared" si="16"/>
        <v>0</v>
      </c>
      <c r="T409" s="71">
        <f t="shared" si="16"/>
        <v>0</v>
      </c>
      <c r="U409" s="71">
        <f t="shared" si="16"/>
        <v>0</v>
      </c>
    </row>
    <row r="410" spans="1:21" x14ac:dyDescent="0.2">
      <c r="A410" s="16"/>
      <c r="B410" s="115"/>
      <c r="C410" s="219"/>
      <c r="D410" s="16"/>
      <c r="E410" s="16"/>
      <c r="F410" s="13"/>
      <c r="G410" s="17"/>
      <c r="H410" s="52">
        <f t="shared" si="13"/>
        <v>0</v>
      </c>
      <c r="I410" s="60">
        <f t="shared" si="14"/>
        <v>0</v>
      </c>
      <c r="J410" s="54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</row>
    <row r="411" spans="1:21" s="27" customFormat="1" ht="18" x14ac:dyDescent="0.2">
      <c r="A411" s="9" t="s">
        <v>651</v>
      </c>
      <c r="B411" s="112"/>
      <c r="C411" s="79"/>
      <c r="D411" s="9"/>
      <c r="E411" s="10"/>
      <c r="F411" s="22"/>
      <c r="G411" s="22"/>
      <c r="H411" s="52">
        <f t="shared" si="13"/>
        <v>0</v>
      </c>
      <c r="I411" s="60">
        <f t="shared" si="14"/>
        <v>0</v>
      </c>
      <c r="J411" s="58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</row>
    <row r="412" spans="1:21" x14ac:dyDescent="0.2">
      <c r="A412" s="29"/>
      <c r="B412" s="115"/>
      <c r="C412" s="83"/>
      <c r="D412" s="29"/>
      <c r="E412" s="16"/>
      <c r="F412" s="13"/>
      <c r="G412" s="23"/>
      <c r="H412" s="52">
        <f t="shared" si="13"/>
        <v>0</v>
      </c>
      <c r="I412" s="60">
        <f t="shared" si="14"/>
        <v>0</v>
      </c>
      <c r="J412" s="54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</row>
    <row r="413" spans="1:21" s="28" customFormat="1" x14ac:dyDescent="0.2">
      <c r="A413" s="14" t="s">
        <v>652</v>
      </c>
      <c r="B413" s="114"/>
      <c r="C413" s="81"/>
      <c r="D413" s="14"/>
      <c r="E413" s="15"/>
      <c r="F413" s="15"/>
      <c r="G413" s="15"/>
      <c r="H413" s="52">
        <f t="shared" si="13"/>
        <v>0</v>
      </c>
      <c r="I413" s="60">
        <f t="shared" si="14"/>
        <v>0</v>
      </c>
      <c r="J413" s="59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</row>
    <row r="414" spans="1:21" s="171" customFormat="1" ht="27" x14ac:dyDescent="0.2">
      <c r="A414" s="146" t="s">
        <v>816</v>
      </c>
      <c r="B414" s="147"/>
      <c r="C414" s="231">
        <v>7002004</v>
      </c>
      <c r="D414" s="148"/>
      <c r="E414" s="146">
        <v>15911650</v>
      </c>
      <c r="F414" s="149"/>
      <c r="G414" s="149"/>
      <c r="H414" s="150"/>
      <c r="I414" s="151"/>
      <c r="J414" s="169"/>
      <c r="K414" s="170"/>
      <c r="L414" s="170"/>
      <c r="M414" s="170"/>
      <c r="N414" s="170"/>
      <c r="O414" s="170"/>
      <c r="P414" s="170"/>
      <c r="Q414" s="170"/>
      <c r="R414" s="170"/>
      <c r="S414" s="170"/>
      <c r="T414" s="170"/>
      <c r="U414" s="170"/>
    </row>
    <row r="415" spans="1:21" s="171" customFormat="1" ht="27" x14ac:dyDescent="0.2">
      <c r="A415" s="146" t="s">
        <v>817</v>
      </c>
      <c r="B415" s="147"/>
      <c r="C415" s="231">
        <v>7002005</v>
      </c>
      <c r="D415" s="148"/>
      <c r="E415" s="146">
        <v>4185210</v>
      </c>
      <c r="F415" s="149"/>
      <c r="G415" s="149"/>
      <c r="H415" s="150"/>
      <c r="I415" s="151"/>
      <c r="J415" s="169"/>
      <c r="K415" s="170"/>
      <c r="L415" s="170"/>
      <c r="M415" s="170"/>
      <c r="N415" s="170"/>
      <c r="O415" s="170"/>
      <c r="P415" s="170"/>
      <c r="Q415" s="170"/>
      <c r="R415" s="170"/>
      <c r="S415" s="170"/>
      <c r="T415" s="170"/>
      <c r="U415" s="170"/>
    </row>
    <row r="416" spans="1:21" s="171" customFormat="1" ht="27" x14ac:dyDescent="0.2">
      <c r="A416" s="146" t="s">
        <v>818</v>
      </c>
      <c r="B416" s="147"/>
      <c r="C416" s="231">
        <v>7002003</v>
      </c>
      <c r="D416" s="148"/>
      <c r="E416" s="146">
        <v>1336000</v>
      </c>
      <c r="F416" s="149"/>
      <c r="G416" s="149"/>
      <c r="H416" s="150"/>
      <c r="I416" s="151"/>
      <c r="J416" s="169"/>
      <c r="K416" s="170"/>
      <c r="L416" s="170"/>
      <c r="M416" s="170"/>
      <c r="N416" s="170"/>
      <c r="O416" s="170"/>
      <c r="P416" s="170"/>
      <c r="Q416" s="170"/>
      <c r="R416" s="170"/>
      <c r="S416" s="170"/>
      <c r="T416" s="170"/>
      <c r="U416" s="170"/>
    </row>
    <row r="417" spans="1:21" s="171" customFormat="1" ht="14.25" x14ac:dyDescent="0.2">
      <c r="A417" s="146" t="s">
        <v>819</v>
      </c>
      <c r="B417" s="147"/>
      <c r="C417" s="231">
        <v>7002002</v>
      </c>
      <c r="D417" s="148"/>
      <c r="E417" s="146">
        <v>1564920</v>
      </c>
      <c r="F417" s="149"/>
      <c r="G417" s="149"/>
      <c r="H417" s="150"/>
      <c r="I417" s="151"/>
      <c r="J417" s="169"/>
      <c r="K417" s="170"/>
      <c r="L417" s="170"/>
      <c r="M417" s="170"/>
      <c r="N417" s="170"/>
      <c r="O417" s="170"/>
      <c r="P417" s="170"/>
      <c r="Q417" s="170"/>
      <c r="R417" s="170"/>
      <c r="S417" s="170"/>
      <c r="T417" s="170"/>
      <c r="U417" s="170"/>
    </row>
    <row r="418" spans="1:21" s="171" customFormat="1" ht="27" x14ac:dyDescent="0.2">
      <c r="A418" s="146" t="s">
        <v>820</v>
      </c>
      <c r="B418" s="147"/>
      <c r="C418" s="231">
        <v>7002008</v>
      </c>
      <c r="D418" s="148"/>
      <c r="E418" s="146">
        <v>9458420</v>
      </c>
      <c r="F418" s="149"/>
      <c r="G418" s="149"/>
      <c r="H418" s="150"/>
      <c r="I418" s="151"/>
      <c r="J418" s="169"/>
      <c r="K418" s="170"/>
      <c r="L418" s="170"/>
      <c r="M418" s="170"/>
      <c r="N418" s="170"/>
      <c r="O418" s="170"/>
      <c r="P418" s="170"/>
      <c r="Q418" s="170"/>
      <c r="R418" s="170"/>
      <c r="S418" s="170"/>
      <c r="T418" s="170"/>
      <c r="U418" s="170"/>
    </row>
    <row r="419" spans="1:21" s="171" customFormat="1" ht="14.25" x14ac:dyDescent="0.2">
      <c r="A419" s="146" t="s">
        <v>821</v>
      </c>
      <c r="B419" s="147"/>
      <c r="C419" s="231">
        <v>7002009</v>
      </c>
      <c r="D419" s="148"/>
      <c r="E419" s="146">
        <v>624690</v>
      </c>
      <c r="F419" s="149"/>
      <c r="G419" s="149"/>
      <c r="H419" s="150"/>
      <c r="I419" s="151"/>
      <c r="J419" s="169"/>
      <c r="K419" s="170"/>
      <c r="L419" s="170"/>
      <c r="M419" s="170"/>
      <c r="N419" s="170"/>
      <c r="O419" s="170"/>
      <c r="P419" s="170"/>
      <c r="Q419" s="170"/>
      <c r="R419" s="170"/>
      <c r="S419" s="170"/>
      <c r="T419" s="170"/>
      <c r="U419" s="170"/>
    </row>
    <row r="420" spans="1:21" s="171" customFormat="1" ht="14.25" x14ac:dyDescent="0.2">
      <c r="A420" s="146" t="s">
        <v>822</v>
      </c>
      <c r="B420" s="147"/>
      <c r="C420" s="231">
        <v>7002010</v>
      </c>
      <c r="D420" s="148"/>
      <c r="E420" s="146">
        <v>1816530</v>
      </c>
      <c r="F420" s="149"/>
      <c r="G420" s="149"/>
      <c r="H420" s="150"/>
      <c r="I420" s="151"/>
      <c r="J420" s="169"/>
      <c r="K420" s="170"/>
      <c r="L420" s="170"/>
      <c r="M420" s="170"/>
      <c r="N420" s="170"/>
      <c r="O420" s="170"/>
      <c r="P420" s="170"/>
      <c r="Q420" s="170"/>
      <c r="R420" s="170"/>
      <c r="S420" s="170"/>
      <c r="T420" s="170"/>
      <c r="U420" s="170"/>
    </row>
    <row r="421" spans="1:21" s="171" customFormat="1" ht="14.25" x14ac:dyDescent="0.2">
      <c r="A421" s="146" t="s">
        <v>823</v>
      </c>
      <c r="B421" s="147"/>
      <c r="C421" s="231">
        <v>7002001</v>
      </c>
      <c r="D421" s="148"/>
      <c r="E421" s="146">
        <v>2686390</v>
      </c>
      <c r="F421" s="149"/>
      <c r="G421" s="149"/>
      <c r="H421" s="150"/>
      <c r="I421" s="151"/>
      <c r="J421" s="169"/>
      <c r="K421" s="170"/>
      <c r="L421" s="170"/>
      <c r="M421" s="170"/>
      <c r="N421" s="170"/>
      <c r="O421" s="170"/>
      <c r="P421" s="170"/>
      <c r="Q421" s="170"/>
      <c r="R421" s="170"/>
      <c r="S421" s="170"/>
      <c r="T421" s="170"/>
      <c r="U421" s="170"/>
    </row>
    <row r="422" spans="1:21" s="171" customFormat="1" ht="14.25" x14ac:dyDescent="0.2">
      <c r="A422" s="146" t="s">
        <v>824</v>
      </c>
      <c r="B422" s="147"/>
      <c r="C422" s="231">
        <v>7002006</v>
      </c>
      <c r="D422" s="148"/>
      <c r="E422" s="146">
        <v>315880</v>
      </c>
      <c r="F422" s="149"/>
      <c r="G422" s="149"/>
      <c r="H422" s="150"/>
      <c r="I422" s="151"/>
      <c r="J422" s="169"/>
      <c r="K422" s="170"/>
      <c r="L422" s="170"/>
      <c r="M422" s="170"/>
      <c r="N422" s="170"/>
      <c r="O422" s="170"/>
      <c r="P422" s="170"/>
      <c r="Q422" s="170"/>
      <c r="R422" s="170"/>
      <c r="S422" s="170"/>
      <c r="T422" s="170"/>
      <c r="U422" s="170"/>
    </row>
    <row r="423" spans="1:21" x14ac:dyDescent="0.2">
      <c r="A423" s="16"/>
      <c r="B423" s="115"/>
      <c r="C423" s="219"/>
      <c r="D423" s="16"/>
      <c r="E423" s="16"/>
      <c r="F423" s="13"/>
      <c r="G423" s="23"/>
      <c r="H423" s="52">
        <f t="shared" ref="H423:H484" si="17">SUM(J423:U423)</f>
        <v>0</v>
      </c>
      <c r="I423" s="60">
        <f t="shared" ref="I423:I484" si="18">+H423*E423</f>
        <v>0</v>
      </c>
      <c r="J423" s="54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</row>
    <row r="424" spans="1:21" x14ac:dyDescent="0.2">
      <c r="A424" s="14" t="s">
        <v>653</v>
      </c>
      <c r="B424" s="114"/>
      <c r="C424" s="81"/>
      <c r="D424" s="14"/>
      <c r="E424" s="15"/>
      <c r="F424" s="15"/>
      <c r="G424" s="15"/>
      <c r="H424" s="52">
        <f t="shared" si="17"/>
        <v>0</v>
      </c>
      <c r="I424" s="60">
        <f t="shared" si="18"/>
        <v>0</v>
      </c>
      <c r="J424" s="54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</row>
    <row r="425" spans="1:21" ht="12.75" customHeight="1" x14ac:dyDescent="0.2">
      <c r="A425" s="14" t="s">
        <v>654</v>
      </c>
      <c r="B425" s="114"/>
      <c r="C425" s="81"/>
      <c r="D425" s="14"/>
      <c r="E425" s="15"/>
      <c r="F425" s="15"/>
      <c r="G425" s="15"/>
      <c r="H425" s="52">
        <f t="shared" si="17"/>
        <v>0</v>
      </c>
      <c r="I425" s="60">
        <f t="shared" si="18"/>
        <v>0</v>
      </c>
      <c r="J425" s="54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</row>
    <row r="426" spans="1:21" ht="14.25" x14ac:dyDescent="0.2">
      <c r="A426" s="139" t="s">
        <v>810</v>
      </c>
      <c r="B426" s="115"/>
      <c r="C426" s="232">
        <v>7003001</v>
      </c>
      <c r="D426" s="16"/>
      <c r="E426" s="139">
        <v>99790</v>
      </c>
      <c r="F426" s="13"/>
      <c r="G426" s="23"/>
      <c r="H426" s="52">
        <f t="shared" si="17"/>
        <v>0</v>
      </c>
      <c r="I426" s="60">
        <f t="shared" si="18"/>
        <v>0</v>
      </c>
      <c r="J426" s="54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</row>
    <row r="427" spans="1:21" ht="25.5" x14ac:dyDescent="0.2">
      <c r="A427" s="141" t="s">
        <v>811</v>
      </c>
      <c r="B427" s="117"/>
      <c r="C427" s="232"/>
      <c r="D427" s="12"/>
      <c r="E427" s="139"/>
      <c r="F427" s="17"/>
      <c r="G427" s="17"/>
      <c r="H427" s="52"/>
      <c r="I427" s="60"/>
      <c r="J427" s="54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</row>
    <row r="428" spans="1:21" ht="14.25" x14ac:dyDescent="0.2">
      <c r="A428" s="139" t="s">
        <v>812</v>
      </c>
      <c r="B428" s="117"/>
      <c r="C428" s="232">
        <v>7003002</v>
      </c>
      <c r="D428" s="12"/>
      <c r="E428" s="139">
        <v>312610</v>
      </c>
      <c r="F428" s="17"/>
      <c r="G428" s="17"/>
      <c r="H428" s="52"/>
      <c r="I428" s="60"/>
      <c r="J428" s="54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</row>
    <row r="429" spans="1:21" ht="14.25" x14ac:dyDescent="0.2">
      <c r="A429" s="139" t="s">
        <v>813</v>
      </c>
      <c r="B429" s="117"/>
      <c r="C429" s="232">
        <v>703003</v>
      </c>
      <c r="D429" s="12"/>
      <c r="E429" s="139">
        <v>234100</v>
      </c>
      <c r="F429" s="17"/>
      <c r="G429" s="17"/>
      <c r="H429" s="52"/>
      <c r="I429" s="60"/>
      <c r="J429" s="54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</row>
    <row r="430" spans="1:21" ht="14.25" x14ac:dyDescent="0.2">
      <c r="A430" s="139" t="s">
        <v>814</v>
      </c>
      <c r="B430" s="117"/>
      <c r="C430" s="232">
        <v>7003004</v>
      </c>
      <c r="D430" s="12"/>
      <c r="E430" s="139">
        <v>394260</v>
      </c>
      <c r="F430" s="17"/>
      <c r="G430" s="17"/>
      <c r="H430" s="52"/>
      <c r="I430" s="60"/>
      <c r="J430" s="54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</row>
    <row r="431" spans="1:21" ht="27" x14ac:dyDescent="0.2">
      <c r="A431" s="139" t="s">
        <v>815</v>
      </c>
      <c r="B431" s="117"/>
      <c r="C431" s="232">
        <v>7003005</v>
      </c>
      <c r="D431" s="12"/>
      <c r="E431" s="139">
        <v>1429270</v>
      </c>
      <c r="F431" s="17"/>
      <c r="G431" s="17"/>
      <c r="H431" s="52"/>
      <c r="I431" s="60"/>
      <c r="J431" s="54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</row>
    <row r="432" spans="1:21" x14ac:dyDescent="0.2">
      <c r="A432" s="12"/>
      <c r="B432" s="117"/>
      <c r="C432" s="217"/>
      <c r="D432" s="12"/>
      <c r="E432" s="12"/>
      <c r="F432" s="17"/>
      <c r="G432" s="17"/>
      <c r="H432" s="52"/>
      <c r="I432" s="60"/>
      <c r="J432" s="54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</row>
    <row r="433" spans="1:21" x14ac:dyDescent="0.2">
      <c r="A433" s="14" t="s">
        <v>655</v>
      </c>
      <c r="B433" s="114"/>
      <c r="C433" s="81"/>
      <c r="D433" s="14"/>
      <c r="E433" s="15"/>
      <c r="F433" s="15"/>
      <c r="G433" s="15"/>
      <c r="H433" s="52">
        <f t="shared" si="17"/>
        <v>0</v>
      </c>
      <c r="I433" s="60">
        <f t="shared" si="18"/>
        <v>0</v>
      </c>
      <c r="J433" s="54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</row>
    <row r="434" spans="1:21" ht="14.25" x14ac:dyDescent="0.2">
      <c r="A434" s="139" t="s">
        <v>802</v>
      </c>
      <c r="B434" s="115"/>
      <c r="C434" s="232">
        <v>101103</v>
      </c>
      <c r="D434" s="16"/>
      <c r="E434" s="139">
        <v>21940</v>
      </c>
      <c r="F434" s="13"/>
      <c r="G434" s="23"/>
      <c r="H434" s="52">
        <f t="shared" si="17"/>
        <v>0</v>
      </c>
      <c r="I434" s="60">
        <f t="shared" si="18"/>
        <v>0</v>
      </c>
      <c r="J434" s="54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</row>
    <row r="435" spans="1:21" ht="14.25" x14ac:dyDescent="0.2">
      <c r="A435" s="139" t="s">
        <v>803</v>
      </c>
      <c r="B435" s="117"/>
      <c r="C435" s="232" t="s">
        <v>809</v>
      </c>
      <c r="D435" s="12"/>
      <c r="E435" s="139">
        <v>20320</v>
      </c>
      <c r="F435" s="17"/>
      <c r="G435" s="17"/>
      <c r="H435" s="52"/>
      <c r="I435" s="60"/>
      <c r="J435" s="54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</row>
    <row r="436" spans="1:21" ht="14.25" x14ac:dyDescent="0.2">
      <c r="A436" s="139" t="s">
        <v>804</v>
      </c>
      <c r="B436" s="117"/>
      <c r="C436" s="232">
        <v>2701012</v>
      </c>
      <c r="D436" s="12"/>
      <c r="E436" s="139">
        <v>106210</v>
      </c>
      <c r="F436" s="17"/>
      <c r="G436" s="17"/>
      <c r="H436" s="52"/>
      <c r="I436" s="60"/>
      <c r="J436" s="54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</row>
    <row r="437" spans="1:21" ht="14.25" x14ac:dyDescent="0.2">
      <c r="A437" s="139" t="s">
        <v>805</v>
      </c>
      <c r="B437" s="117"/>
      <c r="C437" s="232">
        <v>101113</v>
      </c>
      <c r="D437" s="12"/>
      <c r="E437" s="139">
        <v>63410</v>
      </c>
      <c r="F437" s="17"/>
      <c r="G437" s="17"/>
      <c r="H437" s="52"/>
      <c r="I437" s="60"/>
      <c r="J437" s="54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</row>
    <row r="438" spans="1:21" ht="14.25" x14ac:dyDescent="0.2">
      <c r="A438" s="139" t="s">
        <v>806</v>
      </c>
      <c r="B438" s="117"/>
      <c r="C438" s="232">
        <v>101111</v>
      </c>
      <c r="D438" s="12"/>
      <c r="E438" s="139">
        <v>30820</v>
      </c>
      <c r="F438" s="17"/>
      <c r="G438" s="17"/>
      <c r="H438" s="52"/>
      <c r="I438" s="60"/>
      <c r="J438" s="54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</row>
    <row r="439" spans="1:21" ht="14.25" x14ac:dyDescent="0.2">
      <c r="A439" s="139" t="s">
        <v>807</v>
      </c>
      <c r="B439" s="117"/>
      <c r="C439" s="232">
        <v>101108</v>
      </c>
      <c r="D439" s="12"/>
      <c r="E439" s="139">
        <v>104330</v>
      </c>
      <c r="F439" s="17"/>
      <c r="G439" s="17"/>
      <c r="H439" s="52"/>
      <c r="I439" s="60"/>
      <c r="J439" s="54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</row>
    <row r="440" spans="1:21" ht="14.25" x14ac:dyDescent="0.2">
      <c r="A440" s="139" t="s">
        <v>808</v>
      </c>
      <c r="B440" s="117"/>
      <c r="C440" s="232">
        <v>101108</v>
      </c>
      <c r="D440" s="12"/>
      <c r="E440" s="139">
        <v>808370</v>
      </c>
      <c r="F440" s="17"/>
      <c r="G440" s="17"/>
      <c r="H440" s="52"/>
      <c r="I440" s="60"/>
      <c r="J440" s="54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</row>
    <row r="441" spans="1:21" ht="14.25" x14ac:dyDescent="0.2">
      <c r="A441" s="140"/>
      <c r="B441" s="117"/>
      <c r="C441" s="233"/>
      <c r="D441" s="12"/>
      <c r="E441" s="140"/>
      <c r="F441" s="17"/>
      <c r="G441" s="17"/>
      <c r="H441" s="52"/>
      <c r="I441" s="60"/>
      <c r="J441" s="54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</row>
    <row r="442" spans="1:21" x14ac:dyDescent="0.2">
      <c r="A442" s="14" t="s">
        <v>656</v>
      </c>
      <c r="B442" s="114"/>
      <c r="C442" s="81"/>
      <c r="D442" s="14"/>
      <c r="E442" s="15"/>
      <c r="F442" s="15"/>
      <c r="G442" s="15"/>
      <c r="H442" s="52">
        <f t="shared" si="17"/>
        <v>0</v>
      </c>
      <c r="I442" s="60">
        <f t="shared" si="18"/>
        <v>0</v>
      </c>
      <c r="J442" s="54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</row>
    <row r="443" spans="1:21" ht="27" x14ac:dyDescent="0.2">
      <c r="A443" s="16" t="s">
        <v>657</v>
      </c>
      <c r="B443" s="13">
        <v>1926</v>
      </c>
      <c r="C443" s="232">
        <v>203002</v>
      </c>
      <c r="D443" s="16"/>
      <c r="E443" s="16">
        <v>264250</v>
      </c>
      <c r="F443" s="13">
        <v>1926</v>
      </c>
      <c r="G443" s="23">
        <f t="shared" ref="G443:G476" si="19">+ROUND(E443*F443,0)</f>
        <v>508945500</v>
      </c>
      <c r="H443" s="52">
        <f t="shared" si="17"/>
        <v>49</v>
      </c>
      <c r="I443" s="60">
        <f t="shared" si="18"/>
        <v>12948250</v>
      </c>
      <c r="J443" s="157">
        <v>22</v>
      </c>
      <c r="K443" s="48">
        <v>27</v>
      </c>
      <c r="L443" s="48"/>
      <c r="M443" s="48"/>
      <c r="N443" s="48"/>
      <c r="O443" s="48"/>
      <c r="P443" s="48"/>
      <c r="Q443" s="48"/>
      <c r="R443" s="48"/>
      <c r="S443" s="48"/>
      <c r="T443" s="48"/>
      <c r="U443" s="48"/>
    </row>
    <row r="444" spans="1:21" ht="27" x14ac:dyDescent="0.2">
      <c r="A444" s="16" t="s">
        <v>658</v>
      </c>
      <c r="B444" s="13">
        <v>0</v>
      </c>
      <c r="C444" s="226" t="s">
        <v>796</v>
      </c>
      <c r="D444" s="16"/>
      <c r="E444" s="16">
        <v>320330</v>
      </c>
      <c r="F444" s="13">
        <v>0</v>
      </c>
      <c r="G444" s="23">
        <f t="shared" si="19"/>
        <v>0</v>
      </c>
      <c r="H444" s="52">
        <f t="shared" si="17"/>
        <v>0</v>
      </c>
      <c r="I444" s="60">
        <f t="shared" si="18"/>
        <v>0</v>
      </c>
      <c r="J444" s="157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</row>
    <row r="445" spans="1:21" ht="27" x14ac:dyDescent="0.2">
      <c r="A445" s="16" t="s">
        <v>659</v>
      </c>
      <c r="B445" s="13">
        <v>0</v>
      </c>
      <c r="C445" s="226" t="s">
        <v>797</v>
      </c>
      <c r="D445" s="16"/>
      <c r="E445" s="16">
        <v>173730</v>
      </c>
      <c r="F445" s="13">
        <v>0</v>
      </c>
      <c r="G445" s="23">
        <f t="shared" si="19"/>
        <v>0</v>
      </c>
      <c r="H445" s="52">
        <f t="shared" si="17"/>
        <v>0</v>
      </c>
      <c r="I445" s="60">
        <f t="shared" si="18"/>
        <v>0</v>
      </c>
      <c r="J445" s="157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</row>
    <row r="446" spans="1:21" ht="27" x14ac:dyDescent="0.2">
      <c r="A446" s="16" t="s">
        <v>660</v>
      </c>
      <c r="B446" s="13">
        <v>1954</v>
      </c>
      <c r="C446" s="226" t="s">
        <v>798</v>
      </c>
      <c r="D446" s="16"/>
      <c r="E446" s="16">
        <v>83240</v>
      </c>
      <c r="F446" s="13">
        <v>1954</v>
      </c>
      <c r="G446" s="23">
        <f t="shared" si="19"/>
        <v>162650960</v>
      </c>
      <c r="H446" s="52">
        <f t="shared" si="17"/>
        <v>70</v>
      </c>
      <c r="I446" s="60">
        <f t="shared" si="18"/>
        <v>5826800</v>
      </c>
      <c r="J446" s="157">
        <v>29</v>
      </c>
      <c r="K446" s="48">
        <v>41</v>
      </c>
      <c r="L446" s="48"/>
      <c r="M446" s="48"/>
      <c r="N446" s="48"/>
      <c r="O446" s="48"/>
      <c r="P446" s="48"/>
      <c r="Q446" s="48"/>
      <c r="R446" s="48"/>
      <c r="S446" s="48"/>
      <c r="T446" s="48"/>
      <c r="U446" s="48"/>
    </row>
    <row r="447" spans="1:21" ht="27" x14ac:dyDescent="0.2">
      <c r="A447" s="16" t="s">
        <v>661</v>
      </c>
      <c r="B447" s="13">
        <v>1274</v>
      </c>
      <c r="C447" s="226" t="s">
        <v>799</v>
      </c>
      <c r="D447" s="16"/>
      <c r="E447" s="16">
        <v>101350</v>
      </c>
      <c r="F447" s="13">
        <v>1274</v>
      </c>
      <c r="G447" s="23">
        <f t="shared" si="19"/>
        <v>129119900</v>
      </c>
      <c r="H447" s="52">
        <f t="shared" si="17"/>
        <v>36</v>
      </c>
      <c r="I447" s="60">
        <f t="shared" si="18"/>
        <v>3648600</v>
      </c>
      <c r="J447" s="157">
        <v>22</v>
      </c>
      <c r="K447" s="48">
        <v>14</v>
      </c>
      <c r="L447" s="48"/>
      <c r="M447" s="48"/>
      <c r="N447" s="48"/>
      <c r="O447" s="48"/>
      <c r="P447" s="48"/>
      <c r="Q447" s="48"/>
      <c r="R447" s="48"/>
      <c r="S447" s="48"/>
      <c r="T447" s="48"/>
      <c r="U447" s="48"/>
    </row>
    <row r="448" spans="1:21" ht="27" x14ac:dyDescent="0.2">
      <c r="A448" s="16" t="s">
        <v>662</v>
      </c>
      <c r="B448" s="13">
        <v>0</v>
      </c>
      <c r="C448" s="226" t="s">
        <v>800</v>
      </c>
      <c r="D448" s="16"/>
      <c r="E448" s="16">
        <v>141170</v>
      </c>
      <c r="F448" s="13">
        <v>0</v>
      </c>
      <c r="G448" s="23">
        <f t="shared" si="19"/>
        <v>0</v>
      </c>
      <c r="H448" s="52">
        <f t="shared" si="17"/>
        <v>0</v>
      </c>
      <c r="I448" s="60">
        <f t="shared" si="18"/>
        <v>0</v>
      </c>
      <c r="J448" s="54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</row>
    <row r="449" spans="1:21" ht="14.25" x14ac:dyDescent="0.2">
      <c r="A449" s="16" t="s">
        <v>663</v>
      </c>
      <c r="B449" s="13">
        <v>4979</v>
      </c>
      <c r="C449" s="234" t="s">
        <v>801</v>
      </c>
      <c r="D449" s="16"/>
      <c r="E449" s="16">
        <v>72980</v>
      </c>
      <c r="F449" s="13">
        <v>4979</v>
      </c>
      <c r="G449" s="23">
        <f t="shared" si="19"/>
        <v>363367420</v>
      </c>
      <c r="H449" s="52">
        <f t="shared" si="17"/>
        <v>0</v>
      </c>
      <c r="I449" s="60">
        <f t="shared" si="18"/>
        <v>0</v>
      </c>
      <c r="J449" s="54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</row>
    <row r="450" spans="1:21" x14ac:dyDescent="0.2">
      <c r="A450" s="16"/>
      <c r="B450" s="13"/>
      <c r="C450" s="219"/>
      <c r="D450" s="16"/>
      <c r="E450" s="16"/>
      <c r="F450" s="13"/>
      <c r="G450" s="23"/>
      <c r="H450" s="52">
        <f t="shared" si="17"/>
        <v>0</v>
      </c>
      <c r="I450" s="60">
        <f t="shared" si="18"/>
        <v>0</v>
      </c>
      <c r="J450" s="54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</row>
    <row r="451" spans="1:21" x14ac:dyDescent="0.2">
      <c r="A451" s="14" t="s">
        <v>664</v>
      </c>
      <c r="B451" s="15"/>
      <c r="C451" s="81"/>
      <c r="D451" s="14"/>
      <c r="E451" s="15"/>
      <c r="F451" s="15"/>
      <c r="G451" s="15"/>
      <c r="H451" s="52">
        <f t="shared" si="17"/>
        <v>0</v>
      </c>
      <c r="I451" s="60">
        <f t="shared" si="18"/>
        <v>0</v>
      </c>
      <c r="J451" s="54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</row>
    <row r="452" spans="1:21" x14ac:dyDescent="0.2">
      <c r="A452" s="14" t="s">
        <v>665</v>
      </c>
      <c r="B452" s="15"/>
      <c r="C452" s="81"/>
      <c r="D452" s="14"/>
      <c r="E452" s="15"/>
      <c r="F452" s="15"/>
      <c r="G452" s="15"/>
      <c r="H452" s="52">
        <f t="shared" si="17"/>
        <v>0</v>
      </c>
      <c r="I452" s="60">
        <f t="shared" si="18"/>
        <v>0</v>
      </c>
      <c r="J452" s="54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</row>
    <row r="453" spans="1:21" ht="14.25" x14ac:dyDescent="0.2">
      <c r="A453" s="16" t="s">
        <v>666</v>
      </c>
      <c r="B453" s="13">
        <v>0</v>
      </c>
      <c r="C453" s="232">
        <v>8002007</v>
      </c>
      <c r="D453" s="16"/>
      <c r="E453" s="16">
        <v>49980</v>
      </c>
      <c r="F453" s="13">
        <v>0</v>
      </c>
      <c r="G453" s="23">
        <f t="shared" si="19"/>
        <v>0</v>
      </c>
      <c r="H453" s="52">
        <f t="shared" si="17"/>
        <v>0</v>
      </c>
      <c r="I453" s="60">
        <f t="shared" si="18"/>
        <v>0</v>
      </c>
      <c r="J453" s="54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</row>
    <row r="454" spans="1:21" ht="14.25" x14ac:dyDescent="0.2">
      <c r="A454" s="16" t="s">
        <v>667</v>
      </c>
      <c r="B454" s="13">
        <v>2</v>
      </c>
      <c r="C454" s="232">
        <v>1602231</v>
      </c>
      <c r="D454" s="16"/>
      <c r="E454" s="16">
        <v>35250</v>
      </c>
      <c r="F454" s="13">
        <v>2</v>
      </c>
      <c r="G454" s="23">
        <f t="shared" si="19"/>
        <v>70500</v>
      </c>
      <c r="H454" s="52">
        <f t="shared" si="17"/>
        <v>0</v>
      </c>
      <c r="I454" s="60">
        <f t="shared" si="18"/>
        <v>0</v>
      </c>
      <c r="J454" s="54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</row>
    <row r="455" spans="1:21" ht="14.25" x14ac:dyDescent="0.2">
      <c r="A455" s="16" t="s">
        <v>668</v>
      </c>
      <c r="B455" s="13">
        <v>4</v>
      </c>
      <c r="C455" s="232">
        <v>1602232</v>
      </c>
      <c r="D455" s="16"/>
      <c r="E455" s="16">
        <v>75670</v>
      </c>
      <c r="F455" s="13">
        <v>3</v>
      </c>
      <c r="G455" s="23">
        <f t="shared" si="19"/>
        <v>227010</v>
      </c>
      <c r="H455" s="52">
        <f t="shared" si="17"/>
        <v>0</v>
      </c>
      <c r="I455" s="60">
        <f t="shared" si="18"/>
        <v>0</v>
      </c>
      <c r="J455" s="54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</row>
    <row r="456" spans="1:21" ht="27" x14ac:dyDescent="0.2">
      <c r="A456" s="16" t="s">
        <v>669</v>
      </c>
      <c r="B456" s="13">
        <v>4</v>
      </c>
      <c r="C456" s="232">
        <v>1602200</v>
      </c>
      <c r="D456" s="16"/>
      <c r="E456" s="16">
        <v>88550</v>
      </c>
      <c r="F456" s="13">
        <v>3</v>
      </c>
      <c r="G456" s="23">
        <f t="shared" si="19"/>
        <v>265650</v>
      </c>
      <c r="H456" s="52">
        <f t="shared" si="17"/>
        <v>0</v>
      </c>
      <c r="I456" s="60">
        <f t="shared" si="18"/>
        <v>0</v>
      </c>
      <c r="J456" s="54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</row>
    <row r="457" spans="1:21" ht="27" x14ac:dyDescent="0.2">
      <c r="A457" s="16" t="s">
        <v>670</v>
      </c>
      <c r="B457" s="13">
        <v>4</v>
      </c>
      <c r="C457" s="232">
        <v>1602210</v>
      </c>
      <c r="D457" s="16"/>
      <c r="E457" s="16">
        <v>157520</v>
      </c>
      <c r="F457" s="13">
        <v>3</v>
      </c>
      <c r="G457" s="23">
        <f t="shared" si="19"/>
        <v>472560</v>
      </c>
      <c r="H457" s="52">
        <f t="shared" si="17"/>
        <v>0</v>
      </c>
      <c r="I457" s="60">
        <f t="shared" si="18"/>
        <v>0</v>
      </c>
      <c r="J457" s="54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</row>
    <row r="458" spans="1:21" ht="27" x14ac:dyDescent="0.2">
      <c r="A458" s="16" t="s">
        <v>671</v>
      </c>
      <c r="B458" s="13">
        <v>10</v>
      </c>
      <c r="C458" s="232">
        <v>1602220</v>
      </c>
      <c r="D458" s="16"/>
      <c r="E458" s="16">
        <v>108690</v>
      </c>
      <c r="F458" s="13">
        <v>5</v>
      </c>
      <c r="G458" s="23">
        <f t="shared" si="19"/>
        <v>543450</v>
      </c>
      <c r="H458" s="52">
        <f t="shared" si="17"/>
        <v>0</v>
      </c>
      <c r="I458" s="60">
        <f t="shared" si="18"/>
        <v>0</v>
      </c>
      <c r="J458" s="54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</row>
    <row r="459" spans="1:21" ht="14.25" x14ac:dyDescent="0.2">
      <c r="A459" s="16" t="s">
        <v>672</v>
      </c>
      <c r="B459" s="13">
        <v>0</v>
      </c>
      <c r="C459" s="232">
        <v>1502061</v>
      </c>
      <c r="D459" s="16"/>
      <c r="E459" s="16">
        <v>384480</v>
      </c>
      <c r="F459" s="13">
        <v>0</v>
      </c>
      <c r="G459" s="23">
        <f t="shared" si="19"/>
        <v>0</v>
      </c>
      <c r="H459" s="52">
        <f t="shared" si="17"/>
        <v>0</v>
      </c>
      <c r="I459" s="60">
        <f t="shared" si="18"/>
        <v>0</v>
      </c>
      <c r="J459" s="54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</row>
    <row r="460" spans="1:21" ht="14.25" x14ac:dyDescent="0.2">
      <c r="A460" s="16" t="s">
        <v>673</v>
      </c>
      <c r="B460" s="13">
        <v>12</v>
      </c>
      <c r="C460" s="232">
        <v>1502064</v>
      </c>
      <c r="D460" s="16"/>
      <c r="E460" s="16">
        <v>116200</v>
      </c>
      <c r="F460" s="13">
        <v>5</v>
      </c>
      <c r="G460" s="23">
        <f t="shared" si="19"/>
        <v>581000</v>
      </c>
      <c r="H460" s="52">
        <f t="shared" si="17"/>
        <v>0</v>
      </c>
      <c r="I460" s="60">
        <f t="shared" si="18"/>
        <v>0</v>
      </c>
      <c r="J460" s="54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</row>
    <row r="461" spans="1:21" ht="14.25" x14ac:dyDescent="0.2">
      <c r="A461" s="16" t="s">
        <v>674</v>
      </c>
      <c r="B461" s="13">
        <v>0</v>
      </c>
      <c r="C461" s="232">
        <v>1502065</v>
      </c>
      <c r="D461" s="16"/>
      <c r="E461" s="16">
        <v>591130</v>
      </c>
      <c r="F461" s="13">
        <v>0</v>
      </c>
      <c r="G461" s="23">
        <f t="shared" si="19"/>
        <v>0</v>
      </c>
      <c r="H461" s="52">
        <f t="shared" si="17"/>
        <v>0</v>
      </c>
      <c r="I461" s="60">
        <f t="shared" si="18"/>
        <v>0</v>
      </c>
      <c r="J461" s="54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</row>
    <row r="462" spans="1:21" ht="14.25" x14ac:dyDescent="0.2">
      <c r="A462" s="16"/>
      <c r="B462" s="13"/>
      <c r="C462" s="232"/>
      <c r="D462" s="16"/>
      <c r="E462" s="16"/>
      <c r="F462" s="13"/>
      <c r="G462" s="23"/>
      <c r="H462" s="52">
        <f t="shared" si="17"/>
        <v>0</v>
      </c>
      <c r="I462" s="60">
        <f t="shared" si="18"/>
        <v>0</v>
      </c>
      <c r="J462" s="54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</row>
    <row r="463" spans="1:21" ht="14.25" x14ac:dyDescent="0.2">
      <c r="A463" s="14" t="s">
        <v>498</v>
      </c>
      <c r="B463" s="15"/>
      <c r="C463" s="235"/>
      <c r="D463" s="14"/>
      <c r="E463" s="15"/>
      <c r="F463" s="15"/>
      <c r="G463" s="15"/>
      <c r="H463" s="52">
        <f t="shared" si="17"/>
        <v>0</v>
      </c>
      <c r="I463" s="60">
        <f t="shared" si="18"/>
        <v>0</v>
      </c>
      <c r="J463" s="54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</row>
    <row r="464" spans="1:21" ht="14.25" x14ac:dyDescent="0.2">
      <c r="A464" s="16" t="s">
        <v>675</v>
      </c>
      <c r="B464" s="13">
        <v>80</v>
      </c>
      <c r="C464" s="232">
        <v>8002002</v>
      </c>
      <c r="D464" s="16"/>
      <c r="E464" s="16">
        <v>258390</v>
      </c>
      <c r="F464" s="129">
        <v>60</v>
      </c>
      <c r="G464" s="23">
        <f t="shared" si="19"/>
        <v>15503400</v>
      </c>
      <c r="H464" s="52">
        <f t="shared" si="17"/>
        <v>15</v>
      </c>
      <c r="I464" s="60">
        <f t="shared" si="18"/>
        <v>3875850</v>
      </c>
      <c r="J464" s="54">
        <v>15</v>
      </c>
      <c r="K464" s="48">
        <v>0</v>
      </c>
      <c r="L464" s="48"/>
      <c r="M464" s="48"/>
      <c r="N464" s="48"/>
      <c r="O464" s="48"/>
      <c r="P464" s="48"/>
      <c r="Q464" s="48"/>
      <c r="R464" s="48"/>
      <c r="S464" s="48"/>
      <c r="T464" s="48"/>
      <c r="U464" s="48"/>
    </row>
    <row r="465" spans="1:21" ht="14.25" x14ac:dyDescent="0.2">
      <c r="A465" s="16" t="s">
        <v>676</v>
      </c>
      <c r="B465" s="13">
        <v>2</v>
      </c>
      <c r="C465" s="232">
        <v>8002014</v>
      </c>
      <c r="D465" s="16"/>
      <c r="E465" s="16">
        <v>1234480</v>
      </c>
      <c r="F465" s="129">
        <v>2</v>
      </c>
      <c r="G465" s="23">
        <f t="shared" si="19"/>
        <v>2468960</v>
      </c>
      <c r="H465" s="52">
        <f t="shared" si="17"/>
        <v>0</v>
      </c>
      <c r="I465" s="60">
        <f t="shared" si="18"/>
        <v>0</v>
      </c>
      <c r="J465" s="54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</row>
    <row r="466" spans="1:21" ht="27" x14ac:dyDescent="0.2">
      <c r="A466" s="16" t="s">
        <v>0</v>
      </c>
      <c r="B466" s="13">
        <v>10</v>
      </c>
      <c r="C466" s="232">
        <v>8002015</v>
      </c>
      <c r="D466" s="16"/>
      <c r="E466" s="16">
        <v>1653730</v>
      </c>
      <c r="F466" s="129">
        <v>4</v>
      </c>
      <c r="G466" s="23">
        <f t="shared" si="19"/>
        <v>6614920</v>
      </c>
      <c r="H466" s="52">
        <f t="shared" si="17"/>
        <v>3</v>
      </c>
      <c r="I466" s="60">
        <f t="shared" si="18"/>
        <v>4961190</v>
      </c>
      <c r="J466" s="54">
        <v>3</v>
      </c>
      <c r="K466" s="48">
        <v>0</v>
      </c>
      <c r="L466" s="48"/>
      <c r="M466" s="48"/>
      <c r="N466" s="48"/>
      <c r="O466" s="48"/>
      <c r="P466" s="48"/>
      <c r="Q466" s="48"/>
      <c r="R466" s="48"/>
      <c r="S466" s="48"/>
      <c r="T466" s="48"/>
      <c r="U466" s="48"/>
    </row>
    <row r="467" spans="1:21" ht="14.25" x14ac:dyDescent="0.2">
      <c r="A467" s="16" t="s">
        <v>1</v>
      </c>
      <c r="B467" s="13">
        <v>12</v>
      </c>
      <c r="C467" s="232">
        <v>1803001</v>
      </c>
      <c r="D467" s="16"/>
      <c r="E467" s="16">
        <v>761920</v>
      </c>
      <c r="F467" s="129">
        <v>4</v>
      </c>
      <c r="G467" s="23">
        <f t="shared" si="19"/>
        <v>3047680</v>
      </c>
      <c r="H467" s="52">
        <f t="shared" si="17"/>
        <v>0</v>
      </c>
      <c r="I467" s="60">
        <f t="shared" si="18"/>
        <v>0</v>
      </c>
      <c r="J467" s="54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</row>
    <row r="468" spans="1:21" ht="14.25" x14ac:dyDescent="0.2">
      <c r="A468" s="16" t="s">
        <v>2</v>
      </c>
      <c r="B468" s="13">
        <v>16</v>
      </c>
      <c r="C468" s="232" t="s">
        <v>794</v>
      </c>
      <c r="D468" s="16"/>
      <c r="E468" s="16">
        <v>2228920</v>
      </c>
      <c r="F468" s="129">
        <v>4</v>
      </c>
      <c r="G468" s="23">
        <f t="shared" si="19"/>
        <v>8915680</v>
      </c>
      <c r="H468" s="52">
        <f t="shared" si="17"/>
        <v>0</v>
      </c>
      <c r="I468" s="60">
        <f t="shared" si="18"/>
        <v>0</v>
      </c>
      <c r="J468" s="54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</row>
    <row r="469" spans="1:21" ht="27" x14ac:dyDescent="0.2">
      <c r="A469" s="16" t="s">
        <v>3</v>
      </c>
      <c r="B469" s="13">
        <v>0</v>
      </c>
      <c r="C469" s="232">
        <v>1801101</v>
      </c>
      <c r="D469" s="16"/>
      <c r="E469" s="16">
        <v>2740090</v>
      </c>
      <c r="F469" s="129">
        <v>0</v>
      </c>
      <c r="G469" s="23">
        <f t="shared" si="19"/>
        <v>0</v>
      </c>
      <c r="H469" s="52">
        <f t="shared" si="17"/>
        <v>0</v>
      </c>
      <c r="I469" s="60">
        <f t="shared" si="18"/>
        <v>0</v>
      </c>
      <c r="J469" s="54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</row>
    <row r="470" spans="1:21" ht="14.25" x14ac:dyDescent="0.2">
      <c r="A470" s="16" t="s">
        <v>4</v>
      </c>
      <c r="B470" s="13">
        <v>7</v>
      </c>
      <c r="C470" s="232" t="s">
        <v>795</v>
      </c>
      <c r="D470" s="16"/>
      <c r="E470" s="16">
        <v>1363440</v>
      </c>
      <c r="F470" s="129">
        <v>3</v>
      </c>
      <c r="G470" s="23">
        <f t="shared" si="19"/>
        <v>4090320</v>
      </c>
      <c r="H470" s="52">
        <f t="shared" si="17"/>
        <v>0</v>
      </c>
      <c r="I470" s="60">
        <f t="shared" si="18"/>
        <v>0</v>
      </c>
      <c r="J470" s="54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</row>
    <row r="471" spans="1:21" ht="14.25" x14ac:dyDescent="0.2">
      <c r="A471" s="16"/>
      <c r="B471" s="13"/>
      <c r="C471" s="232"/>
      <c r="D471" s="16"/>
      <c r="E471" s="16"/>
      <c r="F471" s="13"/>
      <c r="G471" s="23"/>
      <c r="H471" s="52">
        <f t="shared" si="17"/>
        <v>0</v>
      </c>
      <c r="I471" s="60">
        <f t="shared" si="18"/>
        <v>0</v>
      </c>
      <c r="J471" s="54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</row>
    <row r="472" spans="1:21" ht="14.25" x14ac:dyDescent="0.2">
      <c r="A472" s="14" t="s">
        <v>5</v>
      </c>
      <c r="B472" s="15"/>
      <c r="C472" s="235"/>
      <c r="D472" s="14"/>
      <c r="E472" s="15"/>
      <c r="F472" s="15"/>
      <c r="G472" s="15"/>
      <c r="H472" s="52">
        <f t="shared" si="17"/>
        <v>0</v>
      </c>
      <c r="I472" s="60">
        <f t="shared" si="18"/>
        <v>0</v>
      </c>
      <c r="J472" s="54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</row>
    <row r="473" spans="1:21" ht="14.25" x14ac:dyDescent="0.2">
      <c r="A473" s="16" t="s">
        <v>6</v>
      </c>
      <c r="B473" s="13">
        <v>4</v>
      </c>
      <c r="C473" s="232">
        <v>8002003</v>
      </c>
      <c r="D473" s="16"/>
      <c r="E473" s="16">
        <v>587720</v>
      </c>
      <c r="F473" s="13">
        <v>4</v>
      </c>
      <c r="G473" s="23">
        <f t="shared" si="19"/>
        <v>2350880</v>
      </c>
      <c r="H473" s="52">
        <f t="shared" si="17"/>
        <v>0</v>
      </c>
      <c r="I473" s="60">
        <f t="shared" si="18"/>
        <v>0</v>
      </c>
      <c r="J473" s="54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</row>
    <row r="474" spans="1:21" ht="14.25" x14ac:dyDescent="0.2">
      <c r="A474" s="16" t="s">
        <v>7</v>
      </c>
      <c r="B474" s="13">
        <v>6</v>
      </c>
      <c r="C474" s="232">
        <v>8002004</v>
      </c>
      <c r="D474" s="16"/>
      <c r="E474" s="16">
        <v>853920</v>
      </c>
      <c r="F474" s="13">
        <v>4</v>
      </c>
      <c r="G474" s="23">
        <f t="shared" si="19"/>
        <v>3415680</v>
      </c>
      <c r="H474" s="52">
        <f t="shared" si="17"/>
        <v>0</v>
      </c>
      <c r="I474" s="60">
        <f t="shared" si="18"/>
        <v>0</v>
      </c>
      <c r="J474" s="54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</row>
    <row r="475" spans="1:21" ht="14.25" x14ac:dyDescent="0.2">
      <c r="A475" s="16" t="s">
        <v>8</v>
      </c>
      <c r="B475" s="13">
        <v>250</v>
      </c>
      <c r="C475" s="232">
        <v>8002006</v>
      </c>
      <c r="D475" s="16"/>
      <c r="E475" s="16">
        <v>34580</v>
      </c>
      <c r="F475" s="13">
        <v>250</v>
      </c>
      <c r="G475" s="23">
        <f t="shared" si="19"/>
        <v>8645000</v>
      </c>
      <c r="H475" s="52">
        <f t="shared" si="17"/>
        <v>0</v>
      </c>
      <c r="I475" s="60">
        <f t="shared" si="18"/>
        <v>0</v>
      </c>
      <c r="J475" s="54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</row>
    <row r="476" spans="1:21" ht="14.25" x14ac:dyDescent="0.2">
      <c r="A476" s="16" t="s">
        <v>9</v>
      </c>
      <c r="B476" s="13">
        <v>0</v>
      </c>
      <c r="C476" s="232">
        <v>8002005</v>
      </c>
      <c r="D476" s="16"/>
      <c r="E476" s="16">
        <v>736910</v>
      </c>
      <c r="F476" s="13">
        <v>0</v>
      </c>
      <c r="G476" s="23">
        <f t="shared" si="19"/>
        <v>0</v>
      </c>
      <c r="H476" s="52">
        <f t="shared" si="17"/>
        <v>0</v>
      </c>
      <c r="I476" s="60">
        <f t="shared" si="18"/>
        <v>0</v>
      </c>
      <c r="J476" s="54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</row>
    <row r="477" spans="1:21" ht="14.25" x14ac:dyDescent="0.2">
      <c r="A477" s="16"/>
      <c r="B477" s="13"/>
      <c r="C477" s="232"/>
      <c r="D477" s="16"/>
      <c r="E477" s="16"/>
      <c r="F477" s="13"/>
      <c r="G477" s="23"/>
      <c r="H477" s="52">
        <f t="shared" si="17"/>
        <v>0</v>
      </c>
      <c r="I477" s="60">
        <f t="shared" si="18"/>
        <v>0</v>
      </c>
      <c r="J477" s="54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</row>
    <row r="478" spans="1:21" x14ac:dyDescent="0.2">
      <c r="A478" s="14" t="s">
        <v>10</v>
      </c>
      <c r="B478" s="15"/>
      <c r="C478" s="81"/>
      <c r="D478" s="14"/>
      <c r="E478" s="15"/>
      <c r="F478" s="15"/>
      <c r="G478" s="15"/>
      <c r="H478" s="52">
        <f t="shared" si="17"/>
        <v>0</v>
      </c>
      <c r="I478" s="60">
        <f t="shared" si="18"/>
        <v>0</v>
      </c>
      <c r="J478" s="54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</row>
    <row r="479" spans="1:21" ht="14.25" x14ac:dyDescent="0.2">
      <c r="A479" s="16" t="s">
        <v>11</v>
      </c>
      <c r="B479" s="13">
        <v>0</v>
      </c>
      <c r="C479" s="232">
        <v>7004019</v>
      </c>
      <c r="D479" s="16"/>
      <c r="E479" s="16">
        <v>50890</v>
      </c>
      <c r="F479" s="13">
        <v>0</v>
      </c>
      <c r="G479" s="23">
        <f t="shared" ref="G479:G542" si="20">+ROUND(E479*F479,0)</f>
        <v>0</v>
      </c>
      <c r="H479" s="52">
        <f t="shared" si="17"/>
        <v>0</v>
      </c>
      <c r="I479" s="60">
        <f t="shared" si="18"/>
        <v>0</v>
      </c>
      <c r="J479" s="54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</row>
    <row r="480" spans="1:21" ht="14.25" x14ac:dyDescent="0.2">
      <c r="A480" s="16" t="s">
        <v>12</v>
      </c>
      <c r="B480" s="13">
        <v>0</v>
      </c>
      <c r="C480" s="232">
        <v>7004020</v>
      </c>
      <c r="D480" s="16"/>
      <c r="E480" s="16">
        <v>354750</v>
      </c>
      <c r="F480" s="13">
        <v>0</v>
      </c>
      <c r="G480" s="23">
        <f t="shared" si="20"/>
        <v>0</v>
      </c>
      <c r="H480" s="52">
        <f t="shared" si="17"/>
        <v>0</v>
      </c>
      <c r="I480" s="60">
        <f t="shared" si="18"/>
        <v>0</v>
      </c>
      <c r="J480" s="54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</row>
    <row r="481" spans="1:21" ht="14.25" x14ac:dyDescent="0.2">
      <c r="A481" s="16" t="s">
        <v>13</v>
      </c>
      <c r="B481" s="13">
        <v>0</v>
      </c>
      <c r="C481" s="232">
        <v>7004021</v>
      </c>
      <c r="D481" s="16"/>
      <c r="E481" s="16">
        <v>149440</v>
      </c>
      <c r="F481" s="13">
        <v>0</v>
      </c>
      <c r="G481" s="23">
        <f t="shared" si="20"/>
        <v>0</v>
      </c>
      <c r="H481" s="52">
        <f t="shared" si="17"/>
        <v>0</v>
      </c>
      <c r="I481" s="60">
        <f t="shared" si="18"/>
        <v>0</v>
      </c>
      <c r="J481" s="54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</row>
    <row r="482" spans="1:21" x14ac:dyDescent="0.2">
      <c r="A482" s="16"/>
      <c r="B482" s="13"/>
      <c r="C482" s="219"/>
      <c r="D482" s="16"/>
      <c r="E482" s="16"/>
      <c r="F482" s="13"/>
      <c r="G482" s="23"/>
      <c r="H482" s="52">
        <f t="shared" si="17"/>
        <v>0</v>
      </c>
      <c r="I482" s="60">
        <f t="shared" si="18"/>
        <v>0</v>
      </c>
      <c r="J482" s="54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</row>
    <row r="483" spans="1:21" x14ac:dyDescent="0.2">
      <c r="A483" s="14" t="s">
        <v>14</v>
      </c>
      <c r="B483" s="15"/>
      <c r="C483" s="81"/>
      <c r="D483" s="14"/>
      <c r="E483" s="15"/>
      <c r="F483" s="15"/>
      <c r="G483" s="15"/>
      <c r="H483" s="52">
        <f t="shared" si="17"/>
        <v>0</v>
      </c>
      <c r="I483" s="60">
        <f t="shared" si="18"/>
        <v>0</v>
      </c>
      <c r="J483" s="54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</row>
    <row r="484" spans="1:21" ht="14.25" x14ac:dyDescent="0.2">
      <c r="A484" s="16" t="s">
        <v>15</v>
      </c>
      <c r="B484" s="13">
        <v>3</v>
      </c>
      <c r="C484" s="232">
        <v>7004001</v>
      </c>
      <c r="D484" s="16"/>
      <c r="E484" s="16">
        <v>27170</v>
      </c>
      <c r="F484" s="13">
        <v>3</v>
      </c>
      <c r="G484" s="23">
        <f t="shared" si="20"/>
        <v>81510</v>
      </c>
      <c r="H484" s="52">
        <f t="shared" si="17"/>
        <v>1</v>
      </c>
      <c r="I484" s="60">
        <f t="shared" si="18"/>
        <v>27170</v>
      </c>
      <c r="J484" s="54">
        <v>0</v>
      </c>
      <c r="K484" s="48">
        <v>1</v>
      </c>
      <c r="L484" s="48"/>
      <c r="M484" s="48"/>
      <c r="N484" s="48"/>
      <c r="O484" s="48"/>
      <c r="P484" s="48"/>
      <c r="Q484" s="48"/>
      <c r="R484" s="48"/>
      <c r="S484" s="48"/>
      <c r="T484" s="48"/>
      <c r="U484" s="48"/>
    </row>
    <row r="485" spans="1:21" ht="14.25" x14ac:dyDescent="0.2">
      <c r="A485" s="16" t="s">
        <v>16</v>
      </c>
      <c r="B485" s="13">
        <v>2</v>
      </c>
      <c r="C485" s="232">
        <v>7004002</v>
      </c>
      <c r="D485" s="16"/>
      <c r="E485" s="16">
        <v>34760</v>
      </c>
      <c r="F485" s="13">
        <v>2</v>
      </c>
      <c r="G485" s="23">
        <f t="shared" si="20"/>
        <v>69520</v>
      </c>
      <c r="H485" s="52">
        <f t="shared" ref="H485:H548" si="21">SUM(J485:U485)</f>
        <v>3</v>
      </c>
      <c r="I485" s="60">
        <f t="shared" ref="I485:I548" si="22">+H485*E485</f>
        <v>104280</v>
      </c>
      <c r="J485" s="54">
        <v>1</v>
      </c>
      <c r="K485" s="48">
        <v>2</v>
      </c>
      <c r="L485" s="48"/>
      <c r="M485" s="48"/>
      <c r="N485" s="48"/>
      <c r="O485" s="48"/>
      <c r="P485" s="48"/>
      <c r="Q485" s="48"/>
      <c r="R485" s="48"/>
      <c r="S485" s="48"/>
      <c r="T485" s="48"/>
      <c r="U485" s="48"/>
    </row>
    <row r="486" spans="1:21" ht="14.25" x14ac:dyDescent="0.2">
      <c r="A486" s="16" t="s">
        <v>17</v>
      </c>
      <c r="B486" s="13">
        <v>1</v>
      </c>
      <c r="C486" s="232">
        <v>7004003</v>
      </c>
      <c r="D486" s="16"/>
      <c r="E486" s="16">
        <v>39970</v>
      </c>
      <c r="F486" s="13">
        <v>1</v>
      </c>
      <c r="G486" s="23">
        <f t="shared" si="20"/>
        <v>39970</v>
      </c>
      <c r="H486" s="52">
        <f t="shared" si="21"/>
        <v>0</v>
      </c>
      <c r="I486" s="60">
        <f t="shared" si="22"/>
        <v>0</v>
      </c>
      <c r="J486" s="54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</row>
    <row r="487" spans="1:21" ht="14.25" x14ac:dyDescent="0.2">
      <c r="A487" s="16" t="s">
        <v>18</v>
      </c>
      <c r="B487" s="13">
        <v>0</v>
      </c>
      <c r="C487" s="232">
        <v>7004004</v>
      </c>
      <c r="D487" s="16"/>
      <c r="E487" s="16">
        <v>43380</v>
      </c>
      <c r="F487" s="13">
        <v>0</v>
      </c>
      <c r="G487" s="23">
        <f t="shared" si="20"/>
        <v>0</v>
      </c>
      <c r="H487" s="52">
        <f t="shared" si="21"/>
        <v>0</v>
      </c>
      <c r="I487" s="60">
        <f t="shared" si="22"/>
        <v>0</v>
      </c>
      <c r="J487" s="54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</row>
    <row r="488" spans="1:21" ht="14.25" x14ac:dyDescent="0.2">
      <c r="A488" s="16" t="s">
        <v>19</v>
      </c>
      <c r="B488" s="13">
        <v>0</v>
      </c>
      <c r="C488" s="232">
        <v>7004005</v>
      </c>
      <c r="D488" s="16"/>
      <c r="E488" s="16">
        <v>41160</v>
      </c>
      <c r="F488" s="13">
        <v>0</v>
      </c>
      <c r="G488" s="23">
        <f t="shared" si="20"/>
        <v>0</v>
      </c>
      <c r="H488" s="52">
        <f t="shared" si="21"/>
        <v>0</v>
      </c>
      <c r="I488" s="60">
        <f t="shared" si="22"/>
        <v>0</v>
      </c>
      <c r="J488" s="54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</row>
    <row r="489" spans="1:21" ht="14.25" x14ac:dyDescent="0.2">
      <c r="A489" s="16" t="s">
        <v>20</v>
      </c>
      <c r="B489" s="13">
        <v>0</v>
      </c>
      <c r="C489" s="232">
        <v>7004006</v>
      </c>
      <c r="D489" s="16"/>
      <c r="E489" s="16">
        <v>674560</v>
      </c>
      <c r="F489" s="13">
        <v>0</v>
      </c>
      <c r="G489" s="23">
        <f t="shared" si="20"/>
        <v>0</v>
      </c>
      <c r="H489" s="52">
        <f t="shared" si="21"/>
        <v>0</v>
      </c>
      <c r="I489" s="60">
        <f t="shared" si="22"/>
        <v>0</v>
      </c>
      <c r="J489" s="54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</row>
    <row r="490" spans="1:21" ht="14.25" x14ac:dyDescent="0.2">
      <c r="A490" s="16" t="s">
        <v>21</v>
      </c>
      <c r="B490" s="13">
        <v>1</v>
      </c>
      <c r="C490" s="232">
        <v>7004007</v>
      </c>
      <c r="D490" s="16"/>
      <c r="E490" s="16">
        <v>39110</v>
      </c>
      <c r="F490" s="13">
        <v>1</v>
      </c>
      <c r="G490" s="23">
        <f t="shared" si="20"/>
        <v>39110</v>
      </c>
      <c r="H490" s="52">
        <f t="shared" si="21"/>
        <v>0</v>
      </c>
      <c r="I490" s="60">
        <f t="shared" si="22"/>
        <v>0</v>
      </c>
      <c r="J490" s="54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</row>
    <row r="491" spans="1:21" ht="14.25" x14ac:dyDescent="0.2">
      <c r="A491" s="16" t="s">
        <v>22</v>
      </c>
      <c r="B491" s="13">
        <v>1</v>
      </c>
      <c r="C491" s="232">
        <v>7004008</v>
      </c>
      <c r="D491" s="16"/>
      <c r="E491" s="16">
        <v>8720</v>
      </c>
      <c r="F491" s="13">
        <v>1</v>
      </c>
      <c r="G491" s="23">
        <f t="shared" si="20"/>
        <v>8720</v>
      </c>
      <c r="H491" s="52">
        <f t="shared" si="21"/>
        <v>0</v>
      </c>
      <c r="I491" s="60">
        <f t="shared" si="22"/>
        <v>0</v>
      </c>
      <c r="J491" s="54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</row>
    <row r="492" spans="1:21" ht="14.25" x14ac:dyDescent="0.2">
      <c r="A492" s="16" t="s">
        <v>23</v>
      </c>
      <c r="B492" s="13">
        <v>45</v>
      </c>
      <c r="C492" s="232">
        <v>7004009</v>
      </c>
      <c r="D492" s="16"/>
      <c r="E492" s="16">
        <v>24420</v>
      </c>
      <c r="F492" s="13">
        <v>45</v>
      </c>
      <c r="G492" s="23">
        <f t="shared" si="20"/>
        <v>1098900</v>
      </c>
      <c r="H492" s="52">
        <f t="shared" si="21"/>
        <v>10</v>
      </c>
      <c r="I492" s="60">
        <f t="shared" si="22"/>
        <v>244200</v>
      </c>
      <c r="J492" s="54">
        <v>4</v>
      </c>
      <c r="K492" s="48">
        <v>6</v>
      </c>
      <c r="L492" s="48"/>
      <c r="M492" s="48"/>
      <c r="N492" s="48"/>
      <c r="O492" s="48"/>
      <c r="P492" s="48"/>
      <c r="Q492" s="48"/>
      <c r="R492" s="48"/>
      <c r="S492" s="48"/>
      <c r="T492" s="48"/>
      <c r="U492" s="48"/>
    </row>
    <row r="493" spans="1:21" ht="14.25" x14ac:dyDescent="0.2">
      <c r="A493" s="16" t="s">
        <v>24</v>
      </c>
      <c r="B493" s="13">
        <v>45</v>
      </c>
      <c r="C493" s="232">
        <v>7004010</v>
      </c>
      <c r="D493" s="16"/>
      <c r="E493" s="16">
        <v>37650</v>
      </c>
      <c r="F493" s="13">
        <v>45</v>
      </c>
      <c r="G493" s="23">
        <f t="shared" si="20"/>
        <v>1694250</v>
      </c>
      <c r="H493" s="52">
        <f t="shared" si="21"/>
        <v>14</v>
      </c>
      <c r="I493" s="60">
        <f t="shared" si="22"/>
        <v>527100</v>
      </c>
      <c r="J493" s="54">
        <v>5</v>
      </c>
      <c r="K493" s="48">
        <v>9</v>
      </c>
      <c r="L493" s="48"/>
      <c r="M493" s="48"/>
      <c r="N493" s="48"/>
      <c r="O493" s="48"/>
      <c r="P493" s="48"/>
      <c r="Q493" s="48"/>
      <c r="R493" s="48"/>
      <c r="S493" s="48"/>
      <c r="T493" s="48"/>
      <c r="U493" s="48"/>
    </row>
    <row r="494" spans="1:21" ht="14.25" x14ac:dyDescent="0.2">
      <c r="A494" s="16" t="s">
        <v>25</v>
      </c>
      <c r="B494" s="13">
        <v>4</v>
      </c>
      <c r="C494" s="232">
        <v>7004011</v>
      </c>
      <c r="D494" s="16"/>
      <c r="E494" s="16">
        <v>41500</v>
      </c>
      <c r="F494" s="13">
        <v>4</v>
      </c>
      <c r="G494" s="23">
        <f t="shared" si="20"/>
        <v>166000</v>
      </c>
      <c r="H494" s="52">
        <f t="shared" si="21"/>
        <v>0</v>
      </c>
      <c r="I494" s="60">
        <f t="shared" si="22"/>
        <v>0</v>
      </c>
      <c r="J494" s="54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</row>
    <row r="495" spans="1:21" ht="14.25" x14ac:dyDescent="0.2">
      <c r="A495" s="16" t="s">
        <v>26</v>
      </c>
      <c r="B495" s="13">
        <v>2</v>
      </c>
      <c r="C495" s="232">
        <v>7004012</v>
      </c>
      <c r="D495" s="16"/>
      <c r="E495" s="16">
        <v>23550</v>
      </c>
      <c r="F495" s="13">
        <v>2</v>
      </c>
      <c r="G495" s="23">
        <f t="shared" si="20"/>
        <v>47100</v>
      </c>
      <c r="H495" s="52">
        <f t="shared" si="21"/>
        <v>0</v>
      </c>
      <c r="I495" s="60">
        <f t="shared" si="22"/>
        <v>0</v>
      </c>
      <c r="J495" s="54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</row>
    <row r="496" spans="1:21" ht="14.25" x14ac:dyDescent="0.2">
      <c r="A496" s="16" t="s">
        <v>27</v>
      </c>
      <c r="B496" s="13">
        <v>2</v>
      </c>
      <c r="C496" s="232">
        <v>7004013</v>
      </c>
      <c r="D496" s="16"/>
      <c r="E496" s="16">
        <v>8940</v>
      </c>
      <c r="F496" s="13">
        <v>2</v>
      </c>
      <c r="G496" s="23">
        <f t="shared" si="20"/>
        <v>17880</v>
      </c>
      <c r="H496" s="52">
        <f t="shared" si="21"/>
        <v>0</v>
      </c>
      <c r="I496" s="60">
        <f t="shared" si="22"/>
        <v>0</v>
      </c>
      <c r="J496" s="54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</row>
    <row r="497" spans="1:21" ht="14.25" x14ac:dyDescent="0.2">
      <c r="A497" s="16" t="s">
        <v>28</v>
      </c>
      <c r="B497" s="13">
        <v>0</v>
      </c>
      <c r="C497" s="232">
        <v>7004014</v>
      </c>
      <c r="D497" s="16"/>
      <c r="E497" s="16">
        <v>37300</v>
      </c>
      <c r="F497" s="13">
        <v>0</v>
      </c>
      <c r="G497" s="23">
        <f t="shared" si="20"/>
        <v>0</v>
      </c>
      <c r="H497" s="52">
        <f t="shared" si="21"/>
        <v>0</v>
      </c>
      <c r="I497" s="60">
        <f t="shared" si="22"/>
        <v>0</v>
      </c>
      <c r="J497" s="54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</row>
    <row r="498" spans="1:21" ht="14.25" x14ac:dyDescent="0.2">
      <c r="A498" s="16" t="s">
        <v>29</v>
      </c>
      <c r="B498" s="13">
        <v>0</v>
      </c>
      <c r="C498" s="232">
        <v>7004015</v>
      </c>
      <c r="D498" s="16"/>
      <c r="E498" s="16">
        <v>8720</v>
      </c>
      <c r="F498" s="13">
        <v>0</v>
      </c>
      <c r="G498" s="23">
        <f t="shared" si="20"/>
        <v>0</v>
      </c>
      <c r="H498" s="52">
        <f t="shared" si="21"/>
        <v>0</v>
      </c>
      <c r="I498" s="60">
        <f t="shared" si="22"/>
        <v>0</v>
      </c>
      <c r="J498" s="54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</row>
    <row r="499" spans="1:21" ht="14.25" x14ac:dyDescent="0.2">
      <c r="A499" s="16" t="s">
        <v>30</v>
      </c>
      <c r="B499" s="13">
        <v>10</v>
      </c>
      <c r="C499" s="232">
        <v>7004016</v>
      </c>
      <c r="D499" s="16"/>
      <c r="E499" s="16">
        <v>29230</v>
      </c>
      <c r="F499" s="13">
        <v>10</v>
      </c>
      <c r="G499" s="23">
        <f t="shared" si="20"/>
        <v>292300</v>
      </c>
      <c r="H499" s="52">
        <f t="shared" si="21"/>
        <v>3</v>
      </c>
      <c r="I499" s="60">
        <f t="shared" si="22"/>
        <v>87690</v>
      </c>
      <c r="J499" s="54">
        <v>2</v>
      </c>
      <c r="K499" s="48">
        <v>1</v>
      </c>
      <c r="L499" s="48"/>
      <c r="M499" s="48"/>
      <c r="N499" s="48"/>
      <c r="O499" s="48"/>
      <c r="P499" s="48"/>
      <c r="Q499" s="48"/>
      <c r="R499" s="48"/>
      <c r="S499" s="48"/>
      <c r="T499" s="48"/>
      <c r="U499" s="48"/>
    </row>
    <row r="500" spans="1:21" ht="14.25" x14ac:dyDescent="0.2">
      <c r="A500" s="16" t="s">
        <v>31</v>
      </c>
      <c r="B500" s="13">
        <v>10</v>
      </c>
      <c r="C500" s="232">
        <v>7004017</v>
      </c>
      <c r="D500" s="16"/>
      <c r="E500" s="16">
        <v>11300</v>
      </c>
      <c r="F500" s="13">
        <v>10</v>
      </c>
      <c r="G500" s="23">
        <f t="shared" si="20"/>
        <v>113000</v>
      </c>
      <c r="H500" s="52">
        <f t="shared" si="21"/>
        <v>2</v>
      </c>
      <c r="I500" s="60">
        <f t="shared" si="22"/>
        <v>22600</v>
      </c>
      <c r="J500" s="54">
        <v>1</v>
      </c>
      <c r="K500" s="48">
        <v>1</v>
      </c>
      <c r="L500" s="48"/>
      <c r="M500" s="48"/>
      <c r="N500" s="48"/>
      <c r="O500" s="48"/>
      <c r="P500" s="48"/>
      <c r="Q500" s="48"/>
      <c r="R500" s="48"/>
      <c r="S500" s="48"/>
      <c r="T500" s="48"/>
      <c r="U500" s="48"/>
    </row>
    <row r="501" spans="1:21" ht="14.25" x14ac:dyDescent="0.2">
      <c r="A501" s="16" t="s">
        <v>32</v>
      </c>
      <c r="B501" s="13">
        <v>50</v>
      </c>
      <c r="C501" s="232">
        <v>7004018</v>
      </c>
      <c r="D501" s="16"/>
      <c r="E501" s="16">
        <v>95530</v>
      </c>
      <c r="F501" s="13">
        <v>45</v>
      </c>
      <c r="G501" s="23">
        <f t="shared" si="20"/>
        <v>4298850</v>
      </c>
      <c r="H501" s="52">
        <f t="shared" si="21"/>
        <v>7</v>
      </c>
      <c r="I501" s="60">
        <f t="shared" si="22"/>
        <v>668710</v>
      </c>
      <c r="J501" s="54">
        <v>0</v>
      </c>
      <c r="K501" s="48">
        <v>7</v>
      </c>
      <c r="L501" s="48"/>
      <c r="M501" s="48"/>
      <c r="N501" s="48"/>
      <c r="O501" s="48"/>
      <c r="P501" s="48"/>
      <c r="Q501" s="48"/>
      <c r="R501" s="48"/>
      <c r="S501" s="48"/>
      <c r="T501" s="48"/>
      <c r="U501" s="48"/>
    </row>
    <row r="502" spans="1:21" ht="14.25" x14ac:dyDescent="0.2">
      <c r="A502" s="16"/>
      <c r="B502" s="13"/>
      <c r="C502" s="232"/>
      <c r="D502" s="16"/>
      <c r="E502" s="16"/>
      <c r="F502" s="13"/>
      <c r="G502" s="23"/>
      <c r="H502" s="52">
        <f t="shared" si="21"/>
        <v>0</v>
      </c>
      <c r="I502" s="60">
        <f t="shared" si="22"/>
        <v>0</v>
      </c>
      <c r="J502" s="54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</row>
    <row r="503" spans="1:21" x14ac:dyDescent="0.2">
      <c r="A503" s="14" t="s">
        <v>547</v>
      </c>
      <c r="B503" s="114"/>
      <c r="C503" s="81"/>
      <c r="D503" s="14"/>
      <c r="E503" s="15"/>
      <c r="F503" s="15"/>
      <c r="G503" s="15"/>
      <c r="H503" s="52">
        <f t="shared" si="21"/>
        <v>0</v>
      </c>
      <c r="I503" s="60">
        <f t="shared" si="22"/>
        <v>0</v>
      </c>
      <c r="J503" s="54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</row>
    <row r="504" spans="1:21" ht="14.25" x14ac:dyDescent="0.2">
      <c r="A504" s="16" t="s">
        <v>33</v>
      </c>
      <c r="B504" s="13">
        <v>150</v>
      </c>
      <c r="C504" s="232">
        <v>2501012</v>
      </c>
      <c r="D504" s="16"/>
      <c r="E504" s="16">
        <v>239300</v>
      </c>
      <c r="F504" s="130">
        <v>140</v>
      </c>
      <c r="G504" s="23">
        <f t="shared" si="20"/>
        <v>33502000</v>
      </c>
      <c r="H504" s="52">
        <f t="shared" si="21"/>
        <v>10</v>
      </c>
      <c r="I504" s="60">
        <f t="shared" si="22"/>
        <v>2393000</v>
      </c>
      <c r="J504" s="54">
        <v>0</v>
      </c>
      <c r="K504" s="48">
        <v>10</v>
      </c>
      <c r="L504" s="48"/>
      <c r="M504" s="48"/>
      <c r="N504" s="48"/>
      <c r="O504" s="48"/>
      <c r="P504" s="48"/>
      <c r="Q504" s="48"/>
      <c r="R504" s="48"/>
      <c r="S504" s="48"/>
      <c r="T504" s="48"/>
      <c r="U504" s="48"/>
    </row>
    <row r="505" spans="1:21" ht="14.25" x14ac:dyDescent="0.2">
      <c r="A505" s="16" t="s">
        <v>34</v>
      </c>
      <c r="B505" s="13">
        <v>22</v>
      </c>
      <c r="C505" s="232">
        <v>8002023</v>
      </c>
      <c r="D505" s="16"/>
      <c r="E505" s="16">
        <v>745350</v>
      </c>
      <c r="F505" s="130">
        <v>22</v>
      </c>
      <c r="G505" s="23">
        <f t="shared" si="20"/>
        <v>16397700</v>
      </c>
      <c r="H505" s="52">
        <f t="shared" si="21"/>
        <v>2</v>
      </c>
      <c r="I505" s="60">
        <f t="shared" si="22"/>
        <v>1490700</v>
      </c>
      <c r="J505" s="54">
        <v>2</v>
      </c>
      <c r="K505" s="48">
        <v>0</v>
      </c>
      <c r="L505" s="48"/>
      <c r="M505" s="48"/>
      <c r="N505" s="48"/>
      <c r="O505" s="48"/>
      <c r="P505" s="48"/>
      <c r="Q505" s="48"/>
      <c r="R505" s="48"/>
      <c r="S505" s="48"/>
      <c r="T505" s="48"/>
      <c r="U505" s="48"/>
    </row>
    <row r="506" spans="1:21" ht="14.25" x14ac:dyDescent="0.2">
      <c r="A506" s="16" t="s">
        <v>35</v>
      </c>
      <c r="B506" s="13">
        <v>15</v>
      </c>
      <c r="C506" s="232">
        <v>8002021</v>
      </c>
      <c r="D506" s="16"/>
      <c r="E506" s="16">
        <v>245220</v>
      </c>
      <c r="F506" s="130">
        <v>15</v>
      </c>
      <c r="G506" s="23">
        <f t="shared" si="20"/>
        <v>3678300</v>
      </c>
      <c r="H506" s="52">
        <f t="shared" si="21"/>
        <v>2</v>
      </c>
      <c r="I506" s="60">
        <f t="shared" si="22"/>
        <v>490440</v>
      </c>
      <c r="J506" s="54">
        <v>2</v>
      </c>
      <c r="K506" s="48">
        <v>0</v>
      </c>
      <c r="L506" s="48"/>
      <c r="M506" s="48"/>
      <c r="N506" s="48"/>
      <c r="O506" s="48"/>
      <c r="P506" s="48"/>
      <c r="Q506" s="48"/>
      <c r="R506" s="48"/>
      <c r="S506" s="48"/>
      <c r="T506" s="48"/>
      <c r="U506" s="48"/>
    </row>
    <row r="507" spans="1:21" ht="14.25" x14ac:dyDescent="0.2">
      <c r="A507" s="16" t="s">
        <v>36</v>
      </c>
      <c r="B507" s="13">
        <v>4</v>
      </c>
      <c r="C507" s="232">
        <v>8002022</v>
      </c>
      <c r="D507" s="16"/>
      <c r="E507" s="16">
        <v>1130190</v>
      </c>
      <c r="F507" s="130">
        <v>4</v>
      </c>
      <c r="G507" s="23">
        <f t="shared" si="20"/>
        <v>4520760</v>
      </c>
      <c r="H507" s="52">
        <f t="shared" si="21"/>
        <v>7</v>
      </c>
      <c r="I507" s="60">
        <f t="shared" si="22"/>
        <v>7911330</v>
      </c>
      <c r="J507" s="54">
        <v>7</v>
      </c>
      <c r="K507" s="48">
        <v>0</v>
      </c>
      <c r="L507" s="48"/>
      <c r="M507" s="48"/>
      <c r="N507" s="48"/>
      <c r="O507" s="48"/>
      <c r="P507" s="48"/>
      <c r="Q507" s="48"/>
      <c r="R507" s="48"/>
      <c r="S507" s="48"/>
      <c r="T507" s="48"/>
      <c r="U507" s="48"/>
    </row>
    <row r="508" spans="1:21" ht="14.25" x14ac:dyDescent="0.2">
      <c r="A508" s="16" t="s">
        <v>37</v>
      </c>
      <c r="B508" s="13">
        <v>15</v>
      </c>
      <c r="C508" s="232">
        <v>2501010</v>
      </c>
      <c r="D508" s="16"/>
      <c r="E508" s="16">
        <v>468460</v>
      </c>
      <c r="F508" s="130">
        <v>15</v>
      </c>
      <c r="G508" s="23">
        <f t="shared" si="20"/>
        <v>7026900</v>
      </c>
      <c r="H508" s="52">
        <f t="shared" si="21"/>
        <v>3</v>
      </c>
      <c r="I508" s="60">
        <f t="shared" si="22"/>
        <v>1405380</v>
      </c>
      <c r="J508" s="54">
        <v>1</v>
      </c>
      <c r="K508" s="48">
        <v>2</v>
      </c>
      <c r="L508" s="48"/>
      <c r="M508" s="48"/>
      <c r="N508" s="48"/>
      <c r="O508" s="48"/>
      <c r="P508" s="48"/>
      <c r="Q508" s="48"/>
      <c r="R508" s="48"/>
      <c r="S508" s="48"/>
      <c r="T508" s="48"/>
      <c r="U508" s="48"/>
    </row>
    <row r="509" spans="1:21" ht="14.25" x14ac:dyDescent="0.2">
      <c r="A509" s="16" t="s">
        <v>38</v>
      </c>
      <c r="B509" s="13">
        <v>2010</v>
      </c>
      <c r="C509" s="232">
        <v>2501009</v>
      </c>
      <c r="D509" s="16"/>
      <c r="E509" s="16">
        <v>361830</v>
      </c>
      <c r="F509" s="130">
        <v>2000</v>
      </c>
      <c r="G509" s="23">
        <f t="shared" si="20"/>
        <v>723660000</v>
      </c>
      <c r="H509" s="52">
        <f t="shared" si="21"/>
        <v>131</v>
      </c>
      <c r="I509" s="60">
        <f t="shared" si="22"/>
        <v>47399730</v>
      </c>
      <c r="J509" s="128">
        <v>0</v>
      </c>
      <c r="K509" s="48">
        <v>131</v>
      </c>
      <c r="L509" s="48"/>
      <c r="M509" s="48"/>
      <c r="N509" s="48"/>
      <c r="O509" s="48"/>
      <c r="P509" s="48"/>
      <c r="Q509" s="48"/>
      <c r="R509" s="48"/>
      <c r="S509" s="48"/>
      <c r="T509" s="48"/>
      <c r="U509" s="48"/>
    </row>
    <row r="510" spans="1:21" ht="14.25" x14ac:dyDescent="0.2">
      <c r="A510" s="16" t="s">
        <v>39</v>
      </c>
      <c r="B510" s="13">
        <v>60</v>
      </c>
      <c r="C510" s="232">
        <v>8002024</v>
      </c>
      <c r="D510" s="16"/>
      <c r="E510" s="16">
        <v>483470</v>
      </c>
      <c r="F510" s="130">
        <v>60</v>
      </c>
      <c r="G510" s="23">
        <f t="shared" si="20"/>
        <v>29008200</v>
      </c>
      <c r="H510" s="52">
        <f t="shared" si="21"/>
        <v>0</v>
      </c>
      <c r="I510" s="60">
        <f t="shared" si="22"/>
        <v>0</v>
      </c>
      <c r="J510" s="54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</row>
    <row r="511" spans="1:21" ht="14.25" x14ac:dyDescent="0.2">
      <c r="A511" s="16" t="s">
        <v>40</v>
      </c>
      <c r="B511" s="13">
        <v>0</v>
      </c>
      <c r="C511" s="232">
        <v>2002005</v>
      </c>
      <c r="D511" s="16"/>
      <c r="E511" s="16">
        <v>380630</v>
      </c>
      <c r="F511" s="130"/>
      <c r="G511" s="23">
        <f t="shared" si="20"/>
        <v>0</v>
      </c>
      <c r="H511" s="52">
        <f t="shared" si="21"/>
        <v>0</v>
      </c>
      <c r="I511" s="60">
        <f t="shared" si="22"/>
        <v>0</v>
      </c>
      <c r="J511" s="54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</row>
    <row r="512" spans="1:21" x14ac:dyDescent="0.2">
      <c r="A512" s="16"/>
      <c r="B512" s="13"/>
      <c r="C512" s="219"/>
      <c r="D512" s="16"/>
      <c r="E512" s="16"/>
      <c r="F512" s="13"/>
      <c r="G512" s="23"/>
      <c r="H512" s="52">
        <f t="shared" si="21"/>
        <v>0</v>
      </c>
      <c r="I512" s="60">
        <f t="shared" si="22"/>
        <v>0</v>
      </c>
      <c r="J512" s="54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</row>
    <row r="513" spans="1:21" x14ac:dyDescent="0.2">
      <c r="A513" s="14" t="s">
        <v>503</v>
      </c>
      <c r="B513" s="15"/>
      <c r="C513" s="81"/>
      <c r="D513" s="14"/>
      <c r="E513" s="15"/>
      <c r="F513" s="15"/>
      <c r="G513" s="15"/>
      <c r="H513" s="52">
        <f t="shared" si="21"/>
        <v>0</v>
      </c>
      <c r="I513" s="60">
        <f t="shared" si="22"/>
        <v>0</v>
      </c>
      <c r="J513" s="54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</row>
    <row r="514" spans="1:21" ht="14.25" x14ac:dyDescent="0.2">
      <c r="A514" s="16" t="s">
        <v>41</v>
      </c>
      <c r="B514" s="13">
        <v>0</v>
      </c>
      <c r="C514" s="232">
        <v>8002008</v>
      </c>
      <c r="D514" s="16"/>
      <c r="E514" s="16">
        <v>791920</v>
      </c>
      <c r="F514" s="13">
        <v>0</v>
      </c>
      <c r="G514" s="23">
        <f t="shared" si="20"/>
        <v>0</v>
      </c>
      <c r="H514" s="52">
        <f t="shared" si="21"/>
        <v>0</v>
      </c>
      <c r="I514" s="60">
        <f t="shared" si="22"/>
        <v>0</v>
      </c>
      <c r="J514" s="54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</row>
    <row r="515" spans="1:21" ht="15.75" customHeight="1" x14ac:dyDescent="0.2">
      <c r="A515" s="16" t="s">
        <v>42</v>
      </c>
      <c r="B515" s="13">
        <v>2</v>
      </c>
      <c r="C515" s="232"/>
      <c r="D515" s="16"/>
      <c r="E515" s="16">
        <v>2764320</v>
      </c>
      <c r="F515" s="13">
        <v>1</v>
      </c>
      <c r="G515" s="23">
        <f t="shared" si="20"/>
        <v>2764320</v>
      </c>
      <c r="H515" s="52">
        <f t="shared" si="21"/>
        <v>0</v>
      </c>
      <c r="I515" s="60">
        <f t="shared" si="22"/>
        <v>0</v>
      </c>
      <c r="J515" s="54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</row>
    <row r="516" spans="1:21" ht="14.25" x14ac:dyDescent="0.2">
      <c r="A516" s="16" t="s">
        <v>43</v>
      </c>
      <c r="B516" s="13">
        <v>0</v>
      </c>
      <c r="C516" s="232">
        <v>8002009</v>
      </c>
      <c r="D516" s="16"/>
      <c r="E516" s="16">
        <v>2273580</v>
      </c>
      <c r="F516" s="13">
        <v>0</v>
      </c>
      <c r="G516" s="23">
        <f t="shared" si="20"/>
        <v>0</v>
      </c>
      <c r="H516" s="52">
        <f t="shared" si="21"/>
        <v>0</v>
      </c>
      <c r="I516" s="60">
        <f t="shared" si="22"/>
        <v>0</v>
      </c>
      <c r="J516" s="54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</row>
    <row r="517" spans="1:21" x14ac:dyDescent="0.2">
      <c r="A517" s="16"/>
      <c r="B517" s="13"/>
      <c r="C517" s="219"/>
      <c r="D517" s="16"/>
      <c r="E517" s="16"/>
      <c r="F517" s="13"/>
      <c r="G517" s="23"/>
      <c r="H517" s="52">
        <f t="shared" si="21"/>
        <v>0</v>
      </c>
      <c r="I517" s="60">
        <f t="shared" si="22"/>
        <v>0</v>
      </c>
      <c r="J517" s="54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</row>
    <row r="518" spans="1:21" x14ac:dyDescent="0.2">
      <c r="A518" s="14" t="s">
        <v>527</v>
      </c>
      <c r="B518" s="15"/>
      <c r="C518" s="81"/>
      <c r="D518" s="14"/>
      <c r="E518" s="15"/>
      <c r="F518" s="15"/>
      <c r="G518" s="15"/>
      <c r="H518" s="52">
        <f t="shared" si="21"/>
        <v>0</v>
      </c>
      <c r="I518" s="60">
        <f t="shared" si="22"/>
        <v>0</v>
      </c>
      <c r="J518" s="54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</row>
    <row r="519" spans="1:21" ht="14.25" x14ac:dyDescent="0.2">
      <c r="A519" s="16" t="s">
        <v>44</v>
      </c>
      <c r="B519" s="13">
        <v>100</v>
      </c>
      <c r="C519" s="232">
        <v>8002019</v>
      </c>
      <c r="D519" s="16"/>
      <c r="E519" s="16">
        <v>1446430</v>
      </c>
      <c r="F519" s="131">
        <v>45</v>
      </c>
      <c r="G519" s="23">
        <f t="shared" si="20"/>
        <v>65089350</v>
      </c>
      <c r="H519" s="52">
        <f t="shared" si="21"/>
        <v>10</v>
      </c>
      <c r="I519" s="60">
        <f t="shared" si="22"/>
        <v>14464300</v>
      </c>
      <c r="J519" s="54">
        <v>10</v>
      </c>
      <c r="K519" s="48">
        <v>0</v>
      </c>
      <c r="L519" s="48"/>
      <c r="M519" s="48"/>
      <c r="N519" s="48"/>
      <c r="O519" s="48"/>
      <c r="P519" s="48"/>
      <c r="Q519" s="48"/>
      <c r="R519" s="48"/>
      <c r="S519" s="48"/>
      <c r="T519" s="48"/>
      <c r="U519" s="48"/>
    </row>
    <row r="520" spans="1:21" ht="14.25" x14ac:dyDescent="0.2">
      <c r="A520" s="16" t="s">
        <v>45</v>
      </c>
      <c r="B520" s="13">
        <v>30</v>
      </c>
      <c r="C520" s="232">
        <v>8002018</v>
      </c>
      <c r="D520" s="16"/>
      <c r="E520" s="16">
        <v>474050</v>
      </c>
      <c r="F520" s="131">
        <v>30</v>
      </c>
      <c r="G520" s="23">
        <f t="shared" si="20"/>
        <v>14221500</v>
      </c>
      <c r="H520" s="52">
        <f t="shared" si="21"/>
        <v>0</v>
      </c>
      <c r="I520" s="60">
        <f t="shared" si="22"/>
        <v>0</v>
      </c>
      <c r="J520" s="54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</row>
    <row r="521" spans="1:21" ht="14.25" x14ac:dyDescent="0.2">
      <c r="A521" s="16" t="s">
        <v>46</v>
      </c>
      <c r="B521" s="13">
        <v>465</v>
      </c>
      <c r="C521" s="232">
        <v>8002001</v>
      </c>
      <c r="D521" s="16"/>
      <c r="E521" s="16">
        <v>532890</v>
      </c>
      <c r="F521" s="131">
        <v>180</v>
      </c>
      <c r="G521" s="23">
        <f t="shared" si="20"/>
        <v>95920200</v>
      </c>
      <c r="H521" s="52">
        <f t="shared" si="21"/>
        <v>0</v>
      </c>
      <c r="I521" s="60">
        <f t="shared" si="22"/>
        <v>0</v>
      </c>
      <c r="J521" s="54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</row>
    <row r="522" spans="1:21" ht="14.25" x14ac:dyDescent="0.2">
      <c r="A522" s="16" t="s">
        <v>47</v>
      </c>
      <c r="B522" s="13">
        <v>2</v>
      </c>
      <c r="C522" s="232">
        <v>8002016</v>
      </c>
      <c r="D522" s="16"/>
      <c r="E522" s="16">
        <v>1731830</v>
      </c>
      <c r="F522" s="131">
        <v>2</v>
      </c>
      <c r="G522" s="23">
        <f t="shared" si="20"/>
        <v>3463660</v>
      </c>
      <c r="H522" s="52">
        <f t="shared" si="21"/>
        <v>0</v>
      </c>
      <c r="I522" s="60">
        <f t="shared" si="22"/>
        <v>0</v>
      </c>
      <c r="J522" s="54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</row>
    <row r="523" spans="1:21" ht="14.25" x14ac:dyDescent="0.2">
      <c r="A523" s="16" t="s">
        <v>48</v>
      </c>
      <c r="B523" s="13">
        <v>4</v>
      </c>
      <c r="C523" s="232">
        <v>8002017</v>
      </c>
      <c r="D523" s="16"/>
      <c r="E523" s="16">
        <v>1563660</v>
      </c>
      <c r="F523" s="131">
        <v>2</v>
      </c>
      <c r="G523" s="23">
        <f t="shared" si="20"/>
        <v>3127320</v>
      </c>
      <c r="H523" s="52">
        <f t="shared" si="21"/>
        <v>0</v>
      </c>
      <c r="I523" s="60">
        <f t="shared" si="22"/>
        <v>0</v>
      </c>
      <c r="J523" s="54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</row>
    <row r="524" spans="1:21" ht="14.25" x14ac:dyDescent="0.2">
      <c r="A524" s="16"/>
      <c r="B524" s="13"/>
      <c r="C524" s="232"/>
      <c r="D524" s="16"/>
      <c r="E524" s="16"/>
      <c r="F524" s="131"/>
      <c r="G524" s="23"/>
      <c r="H524" s="52">
        <f t="shared" si="21"/>
        <v>0</v>
      </c>
      <c r="I524" s="60">
        <f t="shared" si="22"/>
        <v>0</v>
      </c>
      <c r="J524" s="54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</row>
    <row r="525" spans="1:21" x14ac:dyDescent="0.2">
      <c r="A525" s="14" t="s">
        <v>497</v>
      </c>
      <c r="B525" s="15"/>
      <c r="C525" s="81"/>
      <c r="D525" s="14"/>
      <c r="E525" s="15"/>
      <c r="F525" s="15"/>
      <c r="G525" s="15"/>
      <c r="H525" s="52">
        <f t="shared" si="21"/>
        <v>0</v>
      </c>
      <c r="I525" s="60">
        <f t="shared" si="22"/>
        <v>0</v>
      </c>
      <c r="J525" s="54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</row>
    <row r="526" spans="1:21" ht="14.25" x14ac:dyDescent="0.2">
      <c r="A526" s="16" t="s">
        <v>49</v>
      </c>
      <c r="B526" s="13">
        <v>14</v>
      </c>
      <c r="C526" s="232">
        <v>8002031</v>
      </c>
      <c r="D526" s="16"/>
      <c r="E526" s="16">
        <v>2957580</v>
      </c>
      <c r="F526" s="13">
        <v>3</v>
      </c>
      <c r="G526" s="23">
        <f t="shared" si="20"/>
        <v>8872740</v>
      </c>
      <c r="H526" s="52">
        <f t="shared" si="21"/>
        <v>0</v>
      </c>
      <c r="I526" s="60">
        <f t="shared" si="22"/>
        <v>0</v>
      </c>
      <c r="J526" s="54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</row>
    <row r="527" spans="1:21" ht="14.25" x14ac:dyDescent="0.2">
      <c r="A527" s="16" t="s">
        <v>50</v>
      </c>
      <c r="B527" s="13">
        <v>55</v>
      </c>
      <c r="C527" s="232">
        <v>8002030</v>
      </c>
      <c r="D527" s="16"/>
      <c r="E527" s="16">
        <v>2090780</v>
      </c>
      <c r="F527" s="13">
        <v>50</v>
      </c>
      <c r="G527" s="23">
        <f t="shared" si="20"/>
        <v>104539000</v>
      </c>
      <c r="H527" s="52">
        <f t="shared" si="21"/>
        <v>22</v>
      </c>
      <c r="I527" s="60">
        <f t="shared" si="22"/>
        <v>45997160</v>
      </c>
      <c r="J527" s="54">
        <v>22</v>
      </c>
      <c r="K527" s="48">
        <v>0</v>
      </c>
      <c r="L527" s="48"/>
      <c r="M527" s="48"/>
      <c r="N527" s="48"/>
      <c r="O527" s="48"/>
      <c r="P527" s="48"/>
      <c r="Q527" s="48"/>
      <c r="R527" s="48"/>
      <c r="S527" s="48"/>
      <c r="T527" s="48"/>
      <c r="U527" s="48"/>
    </row>
    <row r="528" spans="1:21" ht="14.25" x14ac:dyDescent="0.2">
      <c r="A528" s="16" t="s">
        <v>51</v>
      </c>
      <c r="B528" s="13">
        <v>0</v>
      </c>
      <c r="C528" s="232"/>
      <c r="D528" s="16"/>
      <c r="E528" s="16">
        <v>1438170</v>
      </c>
      <c r="F528" s="13">
        <v>0</v>
      </c>
      <c r="G528" s="23">
        <f t="shared" si="20"/>
        <v>0</v>
      </c>
      <c r="H528" s="52">
        <f t="shared" si="21"/>
        <v>0</v>
      </c>
      <c r="I528" s="60">
        <f t="shared" si="22"/>
        <v>0</v>
      </c>
      <c r="J528" s="54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</row>
    <row r="529" spans="1:21" x14ac:dyDescent="0.2">
      <c r="A529" s="16"/>
      <c r="B529" s="13"/>
      <c r="C529" s="219"/>
      <c r="D529" s="16"/>
      <c r="E529" s="16"/>
      <c r="F529" s="13"/>
      <c r="G529" s="23"/>
      <c r="H529" s="52">
        <f t="shared" si="21"/>
        <v>0</v>
      </c>
      <c r="I529" s="60">
        <f t="shared" si="22"/>
        <v>0</v>
      </c>
      <c r="J529" s="54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</row>
    <row r="530" spans="1:21" x14ac:dyDescent="0.2">
      <c r="A530" s="14" t="s">
        <v>565</v>
      </c>
      <c r="B530" s="15"/>
      <c r="C530" s="81"/>
      <c r="D530" s="14"/>
      <c r="E530" s="15"/>
      <c r="F530" s="15"/>
      <c r="G530" s="15"/>
      <c r="H530" s="52">
        <f t="shared" si="21"/>
        <v>0</v>
      </c>
      <c r="I530" s="60">
        <f t="shared" si="22"/>
        <v>0</v>
      </c>
      <c r="J530" s="54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</row>
    <row r="531" spans="1:21" ht="14.25" x14ac:dyDescent="0.2">
      <c r="A531" s="16" t="s">
        <v>52</v>
      </c>
      <c r="B531" s="13">
        <v>10</v>
      </c>
      <c r="C531" s="232">
        <v>2705001</v>
      </c>
      <c r="D531" s="16"/>
      <c r="E531" s="16">
        <v>27860</v>
      </c>
      <c r="F531" s="13">
        <v>8</v>
      </c>
      <c r="G531" s="23">
        <f t="shared" si="20"/>
        <v>222880</v>
      </c>
      <c r="H531" s="52">
        <f t="shared" si="21"/>
        <v>0</v>
      </c>
      <c r="I531" s="60">
        <f t="shared" si="22"/>
        <v>0</v>
      </c>
      <c r="J531" s="54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</row>
    <row r="532" spans="1:21" ht="14.25" x14ac:dyDescent="0.2">
      <c r="A532" s="16" t="s">
        <v>53</v>
      </c>
      <c r="B532" s="13">
        <v>10</v>
      </c>
      <c r="C532" s="232">
        <v>2705002</v>
      </c>
      <c r="D532" s="16"/>
      <c r="E532" s="16">
        <v>82900</v>
      </c>
      <c r="F532" s="13">
        <v>10</v>
      </c>
      <c r="G532" s="23">
        <f t="shared" si="20"/>
        <v>829000</v>
      </c>
      <c r="H532" s="52">
        <f t="shared" si="21"/>
        <v>0</v>
      </c>
      <c r="I532" s="60">
        <f t="shared" si="22"/>
        <v>0</v>
      </c>
      <c r="J532" s="54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</row>
    <row r="533" spans="1:21" ht="14.25" x14ac:dyDescent="0.2">
      <c r="A533" s="16" t="s">
        <v>54</v>
      </c>
      <c r="B533" s="13">
        <v>0</v>
      </c>
      <c r="C533" s="232">
        <v>2705003</v>
      </c>
      <c r="D533" s="16"/>
      <c r="E533" s="16">
        <v>208920</v>
      </c>
      <c r="F533" s="13">
        <v>0</v>
      </c>
      <c r="G533" s="23">
        <f t="shared" si="20"/>
        <v>0</v>
      </c>
      <c r="H533" s="52">
        <f t="shared" si="21"/>
        <v>0</v>
      </c>
      <c r="I533" s="60">
        <f t="shared" si="22"/>
        <v>0</v>
      </c>
      <c r="J533" s="54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</row>
    <row r="534" spans="1:21" ht="14.25" x14ac:dyDescent="0.2">
      <c r="A534" s="16" t="s">
        <v>55</v>
      </c>
      <c r="B534" s="13">
        <v>50</v>
      </c>
      <c r="C534" s="232">
        <v>2705004</v>
      </c>
      <c r="D534" s="16"/>
      <c r="E534" s="16">
        <v>268860</v>
      </c>
      <c r="F534" s="13">
        <v>50</v>
      </c>
      <c r="G534" s="23">
        <f t="shared" si="20"/>
        <v>13443000</v>
      </c>
      <c r="H534" s="52">
        <f t="shared" si="21"/>
        <v>0</v>
      </c>
      <c r="I534" s="60">
        <f t="shared" si="22"/>
        <v>0</v>
      </c>
      <c r="J534" s="54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</row>
    <row r="535" spans="1:21" ht="14.25" x14ac:dyDescent="0.2">
      <c r="A535" s="16" t="s">
        <v>56</v>
      </c>
      <c r="B535" s="13">
        <v>50</v>
      </c>
      <c r="C535" s="232">
        <v>2705005</v>
      </c>
      <c r="D535" s="16"/>
      <c r="E535" s="16">
        <v>160590</v>
      </c>
      <c r="F535" s="13">
        <v>50</v>
      </c>
      <c r="G535" s="23">
        <f t="shared" si="20"/>
        <v>8029500</v>
      </c>
      <c r="H535" s="52">
        <f t="shared" si="21"/>
        <v>0</v>
      </c>
      <c r="I535" s="60">
        <f t="shared" si="22"/>
        <v>0</v>
      </c>
      <c r="J535" s="54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</row>
    <row r="536" spans="1:21" ht="14.25" x14ac:dyDescent="0.2">
      <c r="A536" s="16" t="s">
        <v>57</v>
      </c>
      <c r="B536" s="13">
        <v>0</v>
      </c>
      <c r="C536" s="232"/>
      <c r="D536" s="16"/>
      <c r="E536" s="16">
        <v>427020</v>
      </c>
      <c r="F536" s="13">
        <v>0</v>
      </c>
      <c r="G536" s="23">
        <f t="shared" si="20"/>
        <v>0</v>
      </c>
      <c r="H536" s="52">
        <f t="shared" si="21"/>
        <v>0</v>
      </c>
      <c r="I536" s="60">
        <f t="shared" si="22"/>
        <v>0</v>
      </c>
      <c r="J536" s="54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</row>
    <row r="537" spans="1:21" ht="14.25" x14ac:dyDescent="0.2">
      <c r="A537" s="16" t="s">
        <v>58</v>
      </c>
      <c r="B537" s="13">
        <v>115</v>
      </c>
      <c r="C537" s="232">
        <v>2705007</v>
      </c>
      <c r="D537" s="16"/>
      <c r="E537" s="16">
        <v>84030</v>
      </c>
      <c r="F537" s="13">
        <v>77</v>
      </c>
      <c r="G537" s="23">
        <f t="shared" si="20"/>
        <v>6470310</v>
      </c>
      <c r="H537" s="52">
        <f t="shared" si="21"/>
        <v>0</v>
      </c>
      <c r="I537" s="60">
        <f t="shared" si="22"/>
        <v>0</v>
      </c>
      <c r="J537" s="54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</row>
    <row r="538" spans="1:21" ht="27" x14ac:dyDescent="0.2">
      <c r="A538" s="16" t="s">
        <v>59</v>
      </c>
      <c r="B538" s="13">
        <v>80</v>
      </c>
      <c r="C538" s="232">
        <v>2705008</v>
      </c>
      <c r="D538" s="16"/>
      <c r="E538" s="16">
        <v>166310</v>
      </c>
      <c r="F538" s="13">
        <v>40</v>
      </c>
      <c r="G538" s="23">
        <f t="shared" si="20"/>
        <v>6652400</v>
      </c>
      <c r="H538" s="52">
        <f t="shared" si="21"/>
        <v>0</v>
      </c>
      <c r="I538" s="60">
        <f t="shared" si="22"/>
        <v>0</v>
      </c>
      <c r="J538" s="54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</row>
    <row r="539" spans="1:21" ht="27" x14ac:dyDescent="0.2">
      <c r="A539" s="16" t="s">
        <v>60</v>
      </c>
      <c r="B539" s="115"/>
      <c r="C539" s="232">
        <v>2705009</v>
      </c>
      <c r="D539" s="16"/>
      <c r="E539" s="16">
        <v>198370</v>
      </c>
      <c r="F539" s="13">
        <v>0</v>
      </c>
      <c r="G539" s="23">
        <f t="shared" si="20"/>
        <v>0</v>
      </c>
      <c r="H539" s="52">
        <f t="shared" si="21"/>
        <v>0</v>
      </c>
      <c r="I539" s="60">
        <f t="shared" si="22"/>
        <v>0</v>
      </c>
      <c r="J539" s="54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</row>
    <row r="540" spans="1:21" ht="27" x14ac:dyDescent="0.2">
      <c r="A540" s="16" t="s">
        <v>61</v>
      </c>
      <c r="B540" s="115"/>
      <c r="C540" s="232">
        <v>2705010</v>
      </c>
      <c r="D540" s="16"/>
      <c r="E540" s="16">
        <v>427020</v>
      </c>
      <c r="F540" s="13">
        <v>0</v>
      </c>
      <c r="G540" s="23">
        <f t="shared" si="20"/>
        <v>0</v>
      </c>
      <c r="H540" s="52">
        <f t="shared" si="21"/>
        <v>0</v>
      </c>
      <c r="I540" s="60">
        <f t="shared" si="22"/>
        <v>0</v>
      </c>
      <c r="J540" s="54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</row>
    <row r="541" spans="1:21" ht="14.25" x14ac:dyDescent="0.2">
      <c r="A541" s="16" t="s">
        <v>62</v>
      </c>
      <c r="B541" s="115">
        <v>10</v>
      </c>
      <c r="C541" s="232">
        <v>2703104</v>
      </c>
      <c r="D541" s="16"/>
      <c r="E541" s="16">
        <v>178350</v>
      </c>
      <c r="F541" s="13">
        <v>10</v>
      </c>
      <c r="G541" s="23">
        <f t="shared" si="20"/>
        <v>1783500</v>
      </c>
      <c r="H541" s="52">
        <f t="shared" si="21"/>
        <v>0</v>
      </c>
      <c r="I541" s="60">
        <f t="shared" si="22"/>
        <v>0</v>
      </c>
      <c r="J541" s="54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</row>
    <row r="542" spans="1:21" ht="14.25" x14ac:dyDescent="0.2">
      <c r="A542" s="16" t="s">
        <v>63</v>
      </c>
      <c r="B542" s="115">
        <v>2</v>
      </c>
      <c r="C542" s="232">
        <v>2703204</v>
      </c>
      <c r="D542" s="16"/>
      <c r="E542" s="16">
        <v>197090</v>
      </c>
      <c r="F542" s="13">
        <v>2</v>
      </c>
      <c r="G542" s="23">
        <f t="shared" si="20"/>
        <v>394180</v>
      </c>
      <c r="H542" s="52">
        <f t="shared" si="21"/>
        <v>0</v>
      </c>
      <c r="I542" s="60">
        <f t="shared" si="22"/>
        <v>0</v>
      </c>
      <c r="J542" s="54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</row>
    <row r="543" spans="1:21" x14ac:dyDescent="0.2">
      <c r="A543" s="16"/>
      <c r="B543" s="115"/>
      <c r="C543" s="219"/>
      <c r="D543" s="16"/>
      <c r="E543" s="16"/>
      <c r="F543" s="13"/>
      <c r="G543" s="23"/>
      <c r="H543" s="52">
        <f t="shared" si="21"/>
        <v>0</v>
      </c>
      <c r="I543" s="60">
        <f t="shared" si="22"/>
        <v>0</v>
      </c>
      <c r="J543" s="54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</row>
    <row r="544" spans="1:21" x14ac:dyDescent="0.2">
      <c r="A544" s="14" t="s">
        <v>513</v>
      </c>
      <c r="B544" s="114"/>
      <c r="C544" s="81"/>
      <c r="D544" s="14"/>
      <c r="E544" s="15"/>
      <c r="F544" s="15"/>
      <c r="G544" s="15"/>
      <c r="H544" s="52">
        <f t="shared" si="21"/>
        <v>0</v>
      </c>
      <c r="I544" s="60">
        <f t="shared" si="22"/>
        <v>0</v>
      </c>
      <c r="J544" s="54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</row>
    <row r="545" spans="1:21" ht="14.25" x14ac:dyDescent="0.2">
      <c r="A545" s="16" t="s">
        <v>64</v>
      </c>
      <c r="B545" s="13">
        <v>10</v>
      </c>
      <c r="C545" s="232">
        <v>8002032</v>
      </c>
      <c r="D545" s="16"/>
      <c r="E545" s="16">
        <v>463950</v>
      </c>
      <c r="F545" s="132">
        <v>7</v>
      </c>
      <c r="G545" s="23">
        <f t="shared" ref="G545:G594" si="23">+ROUND(E545*F545,0)</f>
        <v>3247650</v>
      </c>
      <c r="H545" s="52">
        <f t="shared" si="21"/>
        <v>1</v>
      </c>
      <c r="I545" s="60">
        <f t="shared" si="22"/>
        <v>463950</v>
      </c>
      <c r="J545" s="54">
        <v>0</v>
      </c>
      <c r="K545" s="48">
        <v>1</v>
      </c>
      <c r="L545" s="48"/>
      <c r="M545" s="48"/>
      <c r="N545" s="48"/>
      <c r="O545" s="48"/>
      <c r="P545" s="48"/>
      <c r="Q545" s="48"/>
      <c r="R545" s="48"/>
      <c r="S545" s="48"/>
      <c r="T545" s="48"/>
      <c r="U545" s="48"/>
    </row>
    <row r="546" spans="1:21" ht="14.25" x14ac:dyDescent="0.2">
      <c r="A546" s="16" t="s">
        <v>65</v>
      </c>
      <c r="B546" s="13">
        <v>20</v>
      </c>
      <c r="C546" s="232">
        <v>8002033</v>
      </c>
      <c r="D546" s="16"/>
      <c r="E546" s="16">
        <v>230100</v>
      </c>
      <c r="F546" s="132">
        <v>20</v>
      </c>
      <c r="G546" s="23">
        <f t="shared" si="23"/>
        <v>4602000</v>
      </c>
      <c r="H546" s="52">
        <f t="shared" si="21"/>
        <v>1</v>
      </c>
      <c r="I546" s="60">
        <f t="shared" si="22"/>
        <v>230100</v>
      </c>
      <c r="J546" s="54">
        <v>1</v>
      </c>
      <c r="K546" s="48">
        <v>0</v>
      </c>
      <c r="L546" s="48"/>
      <c r="M546" s="48"/>
      <c r="N546" s="48"/>
      <c r="O546" s="48"/>
      <c r="P546" s="48"/>
      <c r="Q546" s="48"/>
      <c r="R546" s="48"/>
      <c r="S546" s="48"/>
      <c r="T546" s="48"/>
      <c r="U546" s="48"/>
    </row>
    <row r="547" spans="1:21" ht="14.25" x14ac:dyDescent="0.2">
      <c r="A547" s="16" t="s">
        <v>66</v>
      </c>
      <c r="B547" s="13">
        <v>20</v>
      </c>
      <c r="C547" s="232">
        <v>8002034</v>
      </c>
      <c r="D547" s="16"/>
      <c r="E547" s="16">
        <v>2266230</v>
      </c>
      <c r="F547" s="132">
        <v>20</v>
      </c>
      <c r="G547" s="23">
        <f t="shared" si="23"/>
        <v>45324600</v>
      </c>
      <c r="H547" s="52">
        <f t="shared" si="21"/>
        <v>0</v>
      </c>
      <c r="I547" s="60">
        <f t="shared" si="22"/>
        <v>0</v>
      </c>
      <c r="J547" s="54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</row>
    <row r="548" spans="1:21" ht="14.25" x14ac:dyDescent="0.2">
      <c r="A548" s="16"/>
      <c r="B548" s="13"/>
      <c r="C548" s="232"/>
      <c r="D548" s="16"/>
      <c r="E548" s="16"/>
      <c r="F548" s="132"/>
      <c r="G548" s="23"/>
      <c r="H548" s="52">
        <f t="shared" si="21"/>
        <v>0</v>
      </c>
      <c r="I548" s="60">
        <f t="shared" si="22"/>
        <v>0</v>
      </c>
      <c r="J548" s="54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</row>
    <row r="549" spans="1:21" x14ac:dyDescent="0.2">
      <c r="A549" s="14" t="s">
        <v>67</v>
      </c>
      <c r="B549" s="15"/>
      <c r="C549" s="81"/>
      <c r="D549" s="14"/>
      <c r="E549" s="15"/>
      <c r="F549" s="133"/>
      <c r="G549" s="15"/>
      <c r="H549" s="52">
        <f t="shared" ref="H549:H613" si="24">SUM(J549:U549)</f>
        <v>0</v>
      </c>
      <c r="I549" s="60">
        <f t="shared" ref="I549:I613" si="25">+H549*E549</f>
        <v>0</v>
      </c>
      <c r="J549" s="54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</row>
    <row r="550" spans="1:21" ht="14.25" x14ac:dyDescent="0.2">
      <c r="A550" s="16" t="s">
        <v>68</v>
      </c>
      <c r="B550" s="13">
        <v>30</v>
      </c>
      <c r="C550" s="232">
        <v>8002020</v>
      </c>
      <c r="D550" s="16"/>
      <c r="E550" s="16">
        <v>313870</v>
      </c>
      <c r="F550" s="132">
        <v>15</v>
      </c>
      <c r="G550" s="23">
        <f t="shared" si="23"/>
        <v>4708050</v>
      </c>
      <c r="H550" s="52">
        <f t="shared" si="24"/>
        <v>0</v>
      </c>
      <c r="I550" s="60">
        <f t="shared" si="25"/>
        <v>0</v>
      </c>
      <c r="J550" s="54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</row>
    <row r="551" spans="1:21" x14ac:dyDescent="0.2">
      <c r="A551" s="16"/>
      <c r="B551" s="13"/>
      <c r="C551" s="219"/>
      <c r="D551" s="16"/>
      <c r="E551" s="16"/>
      <c r="F551" s="132"/>
      <c r="G551" s="23"/>
      <c r="H551" s="52">
        <f t="shared" si="24"/>
        <v>0</v>
      </c>
      <c r="I551" s="60">
        <f t="shared" si="25"/>
        <v>0</v>
      </c>
      <c r="J551" s="54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</row>
    <row r="552" spans="1:21" x14ac:dyDescent="0.2">
      <c r="A552" s="14" t="s">
        <v>568</v>
      </c>
      <c r="B552" s="15"/>
      <c r="C552" s="81"/>
      <c r="D552" s="14"/>
      <c r="E552" s="15"/>
      <c r="F552" s="133"/>
      <c r="G552" s="15"/>
      <c r="H552" s="52">
        <f t="shared" si="24"/>
        <v>0</v>
      </c>
      <c r="I552" s="60">
        <f t="shared" si="25"/>
        <v>0</v>
      </c>
      <c r="J552" s="54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</row>
    <row r="553" spans="1:21" ht="14.25" x14ac:dyDescent="0.2">
      <c r="A553" s="16" t="s">
        <v>69</v>
      </c>
      <c r="B553" s="13">
        <v>0</v>
      </c>
      <c r="C553" s="232">
        <v>2104307</v>
      </c>
      <c r="D553" s="16"/>
      <c r="E553" s="16">
        <v>4520860</v>
      </c>
      <c r="F553" s="132"/>
      <c r="G553" s="23">
        <f t="shared" si="23"/>
        <v>0</v>
      </c>
      <c r="H553" s="52">
        <f t="shared" si="24"/>
        <v>0</v>
      </c>
      <c r="I553" s="60">
        <f t="shared" si="25"/>
        <v>0</v>
      </c>
      <c r="J553" s="54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</row>
    <row r="554" spans="1:21" ht="14.25" x14ac:dyDescent="0.2">
      <c r="A554" s="16" t="s">
        <v>70</v>
      </c>
      <c r="B554" s="13">
        <v>0</v>
      </c>
      <c r="C554" s="232">
        <v>2104306</v>
      </c>
      <c r="D554" s="16"/>
      <c r="E554" s="16">
        <v>4411190</v>
      </c>
      <c r="F554" s="132"/>
      <c r="G554" s="23">
        <f t="shared" si="23"/>
        <v>0</v>
      </c>
      <c r="H554" s="52">
        <f t="shared" si="24"/>
        <v>0</v>
      </c>
      <c r="I554" s="60">
        <f t="shared" si="25"/>
        <v>0</v>
      </c>
      <c r="J554" s="54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</row>
    <row r="555" spans="1:21" ht="11.25" customHeight="1" x14ac:dyDescent="0.2">
      <c r="A555" s="16" t="s">
        <v>71</v>
      </c>
      <c r="B555" s="13">
        <v>0</v>
      </c>
      <c r="C555" s="232">
        <v>2104305</v>
      </c>
      <c r="D555" s="16"/>
      <c r="E555" s="16">
        <v>6799110</v>
      </c>
      <c r="F555" s="132"/>
      <c r="G555" s="23">
        <f t="shared" si="23"/>
        <v>0</v>
      </c>
      <c r="H555" s="52">
        <f t="shared" si="24"/>
        <v>0</v>
      </c>
      <c r="I555" s="60">
        <f t="shared" si="25"/>
        <v>0</v>
      </c>
      <c r="J555" s="54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</row>
    <row r="556" spans="1:21" ht="27" x14ac:dyDescent="0.2">
      <c r="A556" s="16" t="s">
        <v>72</v>
      </c>
      <c r="B556" s="13">
        <v>0</v>
      </c>
      <c r="C556" s="232">
        <v>2104301</v>
      </c>
      <c r="D556" s="16"/>
      <c r="E556" s="16">
        <v>744340</v>
      </c>
      <c r="F556" s="132"/>
      <c r="G556" s="23">
        <f t="shared" si="23"/>
        <v>0</v>
      </c>
      <c r="H556" s="52">
        <f t="shared" si="24"/>
        <v>5</v>
      </c>
      <c r="I556" s="60">
        <f t="shared" si="25"/>
        <v>3721700</v>
      </c>
      <c r="J556" s="54">
        <v>5</v>
      </c>
      <c r="K556" s="48">
        <v>0</v>
      </c>
      <c r="L556" s="48"/>
      <c r="M556" s="48"/>
      <c r="N556" s="48"/>
      <c r="O556" s="48"/>
      <c r="P556" s="48"/>
      <c r="Q556" s="48"/>
      <c r="R556" s="48"/>
      <c r="S556" s="48"/>
      <c r="T556" s="48"/>
      <c r="U556" s="48"/>
    </row>
    <row r="557" spans="1:21" ht="27" x14ac:dyDescent="0.2">
      <c r="A557" s="16" t="s">
        <v>73</v>
      </c>
      <c r="B557" s="13">
        <v>27</v>
      </c>
      <c r="C557" s="232">
        <v>2104302</v>
      </c>
      <c r="D557" s="16"/>
      <c r="E557" s="16">
        <v>563690</v>
      </c>
      <c r="F557" s="132">
        <v>20</v>
      </c>
      <c r="G557" s="23">
        <f t="shared" si="23"/>
        <v>11273800</v>
      </c>
      <c r="H557" s="52">
        <f t="shared" si="24"/>
        <v>3</v>
      </c>
      <c r="I557" s="60">
        <f t="shared" si="25"/>
        <v>1691070</v>
      </c>
      <c r="J557" s="54">
        <v>3</v>
      </c>
      <c r="K557" s="48">
        <v>0</v>
      </c>
      <c r="L557" s="48"/>
      <c r="M557" s="48"/>
      <c r="N557" s="48"/>
      <c r="O557" s="48"/>
      <c r="P557" s="48"/>
      <c r="Q557" s="48"/>
      <c r="R557" s="48"/>
      <c r="S557" s="48"/>
      <c r="T557" s="48"/>
      <c r="U557" s="48"/>
    </row>
    <row r="558" spans="1:21" ht="14.25" x14ac:dyDescent="0.2">
      <c r="A558" s="16" t="s">
        <v>74</v>
      </c>
      <c r="B558" s="13">
        <v>12</v>
      </c>
      <c r="C558" s="232">
        <v>2104303</v>
      </c>
      <c r="D558" s="16"/>
      <c r="E558" s="16">
        <v>1983270</v>
      </c>
      <c r="F558" s="132">
        <v>8</v>
      </c>
      <c r="G558" s="23">
        <f t="shared" si="23"/>
        <v>15866160</v>
      </c>
      <c r="H558" s="52">
        <f t="shared" si="24"/>
        <v>1</v>
      </c>
      <c r="I558" s="60">
        <f t="shared" si="25"/>
        <v>1983270</v>
      </c>
      <c r="J558" s="54">
        <v>1</v>
      </c>
      <c r="K558" s="48">
        <v>0</v>
      </c>
      <c r="L558" s="48"/>
      <c r="M558" s="48"/>
      <c r="N558" s="48"/>
      <c r="O558" s="48"/>
      <c r="P558" s="48"/>
      <c r="Q558" s="48"/>
      <c r="R558" s="48"/>
      <c r="S558" s="48"/>
      <c r="T558" s="48"/>
      <c r="U558" s="48"/>
    </row>
    <row r="559" spans="1:21" ht="14.25" x14ac:dyDescent="0.2">
      <c r="A559" s="16" t="s">
        <v>75</v>
      </c>
      <c r="B559" s="13">
        <v>21</v>
      </c>
      <c r="C559" s="232">
        <v>2104304</v>
      </c>
      <c r="D559" s="16"/>
      <c r="E559" s="16">
        <v>1143100</v>
      </c>
      <c r="F559" s="132">
        <v>10</v>
      </c>
      <c r="G559" s="23">
        <f t="shared" si="23"/>
        <v>11431000</v>
      </c>
      <c r="H559" s="52">
        <f t="shared" si="24"/>
        <v>1</v>
      </c>
      <c r="I559" s="60">
        <f t="shared" si="25"/>
        <v>1143100</v>
      </c>
      <c r="J559" s="54">
        <v>0</v>
      </c>
      <c r="K559" s="48">
        <v>1</v>
      </c>
      <c r="L559" s="48"/>
      <c r="M559" s="48"/>
      <c r="N559" s="48"/>
      <c r="O559" s="48"/>
      <c r="P559" s="48"/>
      <c r="Q559" s="48"/>
      <c r="R559" s="48"/>
      <c r="S559" s="48"/>
      <c r="T559" s="48"/>
      <c r="U559" s="48"/>
    </row>
    <row r="560" spans="1:21" ht="14.25" x14ac:dyDescent="0.2">
      <c r="A560" s="16" t="s">
        <v>76</v>
      </c>
      <c r="B560" s="13">
        <v>0</v>
      </c>
      <c r="C560" s="232">
        <v>2104190</v>
      </c>
      <c r="D560" s="16"/>
      <c r="E560" s="16">
        <v>1106080</v>
      </c>
      <c r="F560" s="132">
        <v>0</v>
      </c>
      <c r="G560" s="23">
        <f t="shared" si="23"/>
        <v>0</v>
      </c>
      <c r="H560" s="52">
        <f t="shared" si="24"/>
        <v>0</v>
      </c>
      <c r="I560" s="60">
        <f t="shared" si="25"/>
        <v>0</v>
      </c>
      <c r="J560" s="54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</row>
    <row r="561" spans="1:21" ht="14.25" x14ac:dyDescent="0.2">
      <c r="A561" s="16" t="s">
        <v>77</v>
      </c>
      <c r="B561" s="13">
        <v>46</v>
      </c>
      <c r="C561" s="232">
        <v>2106003</v>
      </c>
      <c r="D561" s="16"/>
      <c r="E561" s="16">
        <v>569800</v>
      </c>
      <c r="F561" s="132">
        <v>25</v>
      </c>
      <c r="G561" s="23">
        <f t="shared" si="23"/>
        <v>14245000</v>
      </c>
      <c r="H561" s="52">
        <f t="shared" si="24"/>
        <v>0</v>
      </c>
      <c r="I561" s="60">
        <f t="shared" si="25"/>
        <v>0</v>
      </c>
      <c r="J561" s="54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</row>
    <row r="562" spans="1:21" ht="14.25" x14ac:dyDescent="0.2">
      <c r="A562" s="16" t="s">
        <v>78</v>
      </c>
      <c r="B562" s="13">
        <v>40</v>
      </c>
      <c r="C562" s="232">
        <v>2104279</v>
      </c>
      <c r="D562" s="16"/>
      <c r="E562" s="16">
        <v>1113890</v>
      </c>
      <c r="F562" s="132">
        <v>8</v>
      </c>
      <c r="G562" s="23">
        <f t="shared" si="23"/>
        <v>8911120</v>
      </c>
      <c r="H562" s="52">
        <f t="shared" si="24"/>
        <v>0</v>
      </c>
      <c r="I562" s="60">
        <f t="shared" si="25"/>
        <v>0</v>
      </c>
      <c r="J562" s="54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</row>
    <row r="563" spans="1:21" ht="14.25" x14ac:dyDescent="0.2">
      <c r="A563" s="16" t="s">
        <v>79</v>
      </c>
      <c r="B563" s="13">
        <v>7</v>
      </c>
      <c r="C563" s="232">
        <v>2104379</v>
      </c>
      <c r="D563" s="16"/>
      <c r="E563" s="16">
        <v>1852940</v>
      </c>
      <c r="F563" s="132">
        <v>5</v>
      </c>
      <c r="G563" s="23">
        <f t="shared" si="23"/>
        <v>9264700</v>
      </c>
      <c r="H563" s="52">
        <f t="shared" si="24"/>
        <v>0</v>
      </c>
      <c r="I563" s="60">
        <f t="shared" si="25"/>
        <v>0</v>
      </c>
      <c r="J563" s="54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</row>
    <row r="564" spans="1:21" x14ac:dyDescent="0.2">
      <c r="A564" s="16"/>
      <c r="B564" s="13"/>
      <c r="C564" s="219"/>
      <c r="D564" s="16"/>
      <c r="E564" s="16"/>
      <c r="F564" s="132"/>
      <c r="G564" s="23"/>
      <c r="H564" s="52">
        <f t="shared" si="24"/>
        <v>0</v>
      </c>
      <c r="I564" s="60">
        <f t="shared" si="25"/>
        <v>0</v>
      </c>
      <c r="J564" s="54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</row>
    <row r="565" spans="1:21" x14ac:dyDescent="0.2">
      <c r="A565" s="14" t="s">
        <v>80</v>
      </c>
      <c r="B565" s="15"/>
      <c r="C565" s="81"/>
      <c r="D565" s="14"/>
      <c r="E565" s="15"/>
      <c r="F565" s="133"/>
      <c r="G565" s="15"/>
      <c r="H565" s="52">
        <f t="shared" si="24"/>
        <v>0</v>
      </c>
      <c r="I565" s="60">
        <f t="shared" si="25"/>
        <v>0</v>
      </c>
      <c r="J565" s="54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</row>
    <row r="566" spans="1:21" ht="14.25" x14ac:dyDescent="0.2">
      <c r="A566" s="16" t="s">
        <v>81</v>
      </c>
      <c r="B566" s="13">
        <v>20</v>
      </c>
      <c r="C566" s="232">
        <v>8002025</v>
      </c>
      <c r="D566" s="16"/>
      <c r="E566" s="16">
        <v>331520</v>
      </c>
      <c r="F566" s="132">
        <v>20</v>
      </c>
      <c r="G566" s="23">
        <f t="shared" si="23"/>
        <v>6630400</v>
      </c>
      <c r="H566" s="52">
        <f t="shared" si="24"/>
        <v>3</v>
      </c>
      <c r="I566" s="60">
        <f t="shared" si="25"/>
        <v>994560</v>
      </c>
      <c r="J566" s="54">
        <v>3</v>
      </c>
      <c r="K566" s="48">
        <v>0</v>
      </c>
      <c r="L566" s="48"/>
      <c r="M566" s="48"/>
      <c r="N566" s="48"/>
      <c r="O566" s="48"/>
      <c r="P566" s="48"/>
      <c r="Q566" s="48"/>
      <c r="R566" s="48"/>
      <c r="S566" s="48"/>
      <c r="T566" s="48"/>
      <c r="U566" s="48"/>
    </row>
    <row r="567" spans="1:21" ht="14.25" x14ac:dyDescent="0.2">
      <c r="A567" s="16" t="s">
        <v>82</v>
      </c>
      <c r="B567" s="13">
        <v>0</v>
      </c>
      <c r="C567" s="232">
        <v>8002026</v>
      </c>
      <c r="D567" s="16"/>
      <c r="E567" s="16">
        <v>112330</v>
      </c>
      <c r="F567" s="132"/>
      <c r="G567" s="23">
        <f t="shared" si="23"/>
        <v>0</v>
      </c>
      <c r="H567" s="52">
        <f t="shared" si="24"/>
        <v>0</v>
      </c>
      <c r="I567" s="60">
        <f t="shared" si="25"/>
        <v>0</v>
      </c>
      <c r="J567" s="54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</row>
    <row r="568" spans="1:21" ht="14.25" x14ac:dyDescent="0.2">
      <c r="A568" s="16" t="s">
        <v>83</v>
      </c>
      <c r="B568" s="13">
        <v>0</v>
      </c>
      <c r="C568" s="232">
        <v>8002027</v>
      </c>
      <c r="D568" s="16"/>
      <c r="E568" s="16">
        <v>360560</v>
      </c>
      <c r="F568" s="132"/>
      <c r="G568" s="23">
        <f t="shared" si="23"/>
        <v>0</v>
      </c>
      <c r="H568" s="52">
        <f t="shared" si="24"/>
        <v>0</v>
      </c>
      <c r="I568" s="60">
        <f t="shared" si="25"/>
        <v>0</v>
      </c>
      <c r="J568" s="54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</row>
    <row r="569" spans="1:21" ht="27" x14ac:dyDescent="0.2">
      <c r="A569" s="16" t="s">
        <v>84</v>
      </c>
      <c r="B569" s="13">
        <v>10</v>
      </c>
      <c r="C569" s="232">
        <v>8002028</v>
      </c>
      <c r="D569" s="16"/>
      <c r="E569" s="16">
        <v>147070</v>
      </c>
      <c r="F569" s="132">
        <v>8</v>
      </c>
      <c r="G569" s="23">
        <f t="shared" si="23"/>
        <v>1176560</v>
      </c>
      <c r="H569" s="52">
        <f t="shared" si="24"/>
        <v>0</v>
      </c>
      <c r="I569" s="60">
        <f t="shared" si="25"/>
        <v>0</v>
      </c>
      <c r="J569" s="54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</row>
    <row r="570" spans="1:21" ht="14.25" x14ac:dyDescent="0.2">
      <c r="A570" s="16" t="s">
        <v>85</v>
      </c>
      <c r="B570" s="13">
        <v>8</v>
      </c>
      <c r="C570" s="232">
        <v>8002029</v>
      </c>
      <c r="D570" s="16"/>
      <c r="E570" s="16">
        <v>312460</v>
      </c>
      <c r="F570" s="132">
        <v>5</v>
      </c>
      <c r="G570" s="23">
        <f t="shared" si="23"/>
        <v>1562300</v>
      </c>
      <c r="H570" s="52">
        <f t="shared" si="24"/>
        <v>0</v>
      </c>
      <c r="I570" s="60">
        <f t="shared" si="25"/>
        <v>0</v>
      </c>
      <c r="J570" s="54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</row>
    <row r="571" spans="1:21" x14ac:dyDescent="0.2">
      <c r="A571" s="16"/>
      <c r="B571" s="13"/>
      <c r="C571" s="219"/>
      <c r="D571" s="16"/>
      <c r="E571" s="16"/>
      <c r="F571" s="132"/>
      <c r="G571" s="23"/>
      <c r="H571" s="52">
        <f t="shared" si="24"/>
        <v>0</v>
      </c>
      <c r="I571" s="60">
        <f t="shared" si="25"/>
        <v>0</v>
      </c>
      <c r="J571" s="54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</row>
    <row r="572" spans="1:21" x14ac:dyDescent="0.2">
      <c r="A572" s="14" t="s">
        <v>541</v>
      </c>
      <c r="B572" s="114"/>
      <c r="C572" s="81"/>
      <c r="D572" s="14"/>
      <c r="E572" s="15"/>
      <c r="F572" s="15"/>
      <c r="G572" s="15"/>
      <c r="H572" s="52">
        <f t="shared" si="24"/>
        <v>0</v>
      </c>
      <c r="I572" s="60">
        <f t="shared" si="25"/>
        <v>0</v>
      </c>
      <c r="J572" s="54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</row>
    <row r="573" spans="1:21" ht="14.25" x14ac:dyDescent="0.2">
      <c r="A573" s="139" t="s">
        <v>793</v>
      </c>
      <c r="B573" s="115"/>
      <c r="C573" s="232">
        <v>2003131</v>
      </c>
      <c r="D573" s="16"/>
      <c r="E573" s="139">
        <v>771960</v>
      </c>
      <c r="F573" s="13"/>
      <c r="G573" s="23"/>
      <c r="H573" s="52">
        <f t="shared" si="24"/>
        <v>0</v>
      </c>
      <c r="I573" s="60">
        <f t="shared" si="25"/>
        <v>0</v>
      </c>
      <c r="J573" s="54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</row>
    <row r="574" spans="1:21" x14ac:dyDescent="0.2">
      <c r="A574" s="12"/>
      <c r="B574" s="117"/>
      <c r="C574" s="217"/>
      <c r="D574" s="12"/>
      <c r="E574" s="12"/>
      <c r="F574" s="17"/>
      <c r="G574" s="17"/>
      <c r="H574" s="52"/>
      <c r="I574" s="60"/>
      <c r="J574" s="54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</row>
    <row r="575" spans="1:21" x14ac:dyDescent="0.2">
      <c r="A575" s="14" t="s">
        <v>86</v>
      </c>
      <c r="B575" s="114"/>
      <c r="C575" s="81"/>
      <c r="D575" s="14"/>
      <c r="E575" s="15"/>
      <c r="F575" s="15"/>
      <c r="G575" s="15"/>
      <c r="H575" s="52">
        <f t="shared" si="24"/>
        <v>0</v>
      </c>
      <c r="I575" s="60">
        <f t="shared" si="25"/>
        <v>0</v>
      </c>
      <c r="J575" s="54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</row>
    <row r="576" spans="1:21" ht="14.25" x14ac:dyDescent="0.2">
      <c r="A576" s="139" t="s">
        <v>792</v>
      </c>
      <c r="B576" s="115"/>
      <c r="C576" s="232">
        <v>1103005</v>
      </c>
      <c r="D576" s="16"/>
      <c r="E576" s="139">
        <v>1186990</v>
      </c>
      <c r="F576" s="13"/>
      <c r="G576" s="23"/>
      <c r="H576" s="52">
        <f t="shared" si="24"/>
        <v>0</v>
      </c>
      <c r="I576" s="60">
        <f t="shared" si="25"/>
        <v>0</v>
      </c>
      <c r="J576" s="54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</row>
    <row r="577" spans="1:21" x14ac:dyDescent="0.2">
      <c r="A577" s="12"/>
      <c r="B577" s="117"/>
      <c r="C577" s="217"/>
      <c r="D577" s="12"/>
      <c r="E577" s="12"/>
      <c r="F577" s="17"/>
      <c r="G577" s="17"/>
      <c r="H577" s="52"/>
      <c r="I577" s="60"/>
      <c r="J577" s="54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</row>
    <row r="578" spans="1:21" x14ac:dyDescent="0.2">
      <c r="A578" s="14" t="s">
        <v>87</v>
      </c>
      <c r="B578" s="114"/>
      <c r="C578" s="81"/>
      <c r="D578" s="14"/>
      <c r="E578" s="15"/>
      <c r="F578" s="15"/>
      <c r="G578" s="15"/>
      <c r="H578" s="52">
        <f t="shared" si="24"/>
        <v>0</v>
      </c>
      <c r="I578" s="60">
        <f t="shared" si="25"/>
        <v>0</v>
      </c>
      <c r="J578" s="54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</row>
    <row r="579" spans="1:21" ht="14.25" x14ac:dyDescent="0.2">
      <c r="A579" s="139" t="s">
        <v>789</v>
      </c>
      <c r="B579" s="115"/>
      <c r="C579" s="232">
        <v>204001</v>
      </c>
      <c r="D579" s="16"/>
      <c r="E579" s="16"/>
      <c r="F579" s="13"/>
      <c r="G579" s="23"/>
      <c r="H579" s="52">
        <f t="shared" si="24"/>
        <v>0</v>
      </c>
      <c r="I579" s="60">
        <f t="shared" si="25"/>
        <v>0</v>
      </c>
      <c r="J579" s="54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</row>
    <row r="580" spans="1:21" ht="27" x14ac:dyDescent="0.2">
      <c r="A580" s="139" t="s">
        <v>790</v>
      </c>
      <c r="B580" s="117"/>
      <c r="C580" s="232">
        <v>204002</v>
      </c>
      <c r="D580" s="12"/>
      <c r="E580" s="12"/>
      <c r="F580" s="17"/>
      <c r="G580" s="17"/>
      <c r="H580" s="52"/>
      <c r="I580" s="60"/>
      <c r="J580" s="54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</row>
    <row r="581" spans="1:21" ht="27" x14ac:dyDescent="0.2">
      <c r="A581" s="139" t="s">
        <v>791</v>
      </c>
      <c r="B581" s="117"/>
      <c r="C581" s="232">
        <v>204003</v>
      </c>
      <c r="D581" s="12"/>
      <c r="E581" s="12"/>
      <c r="F581" s="17"/>
      <c r="G581" s="17"/>
      <c r="H581" s="52"/>
      <c r="I581" s="60"/>
      <c r="J581" s="54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</row>
    <row r="582" spans="1:21" x14ac:dyDescent="0.2">
      <c r="A582" s="12"/>
      <c r="B582" s="117"/>
      <c r="C582" s="217"/>
      <c r="D582" s="12"/>
      <c r="E582" s="12"/>
      <c r="F582" s="17"/>
      <c r="G582" s="17"/>
      <c r="H582" s="52"/>
      <c r="I582" s="60"/>
      <c r="J582" s="54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</row>
    <row r="583" spans="1:21" x14ac:dyDescent="0.2">
      <c r="A583" s="14" t="s">
        <v>88</v>
      </c>
      <c r="B583" s="114"/>
      <c r="C583" s="81"/>
      <c r="D583" s="14"/>
      <c r="E583" s="15"/>
      <c r="F583" s="15"/>
      <c r="G583" s="15"/>
      <c r="H583" s="52">
        <f t="shared" si="24"/>
        <v>0</v>
      </c>
      <c r="I583" s="60">
        <f t="shared" si="25"/>
        <v>0</v>
      </c>
      <c r="J583" s="54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</row>
    <row r="584" spans="1:21" ht="27" x14ac:dyDescent="0.2">
      <c r="A584" s="139" t="s">
        <v>787</v>
      </c>
      <c r="B584" s="115"/>
      <c r="C584" s="236"/>
      <c r="D584" s="16"/>
      <c r="E584" s="139">
        <v>76790</v>
      </c>
      <c r="F584" s="13"/>
      <c r="G584" s="23"/>
      <c r="H584" s="52">
        <f t="shared" si="24"/>
        <v>0</v>
      </c>
      <c r="I584" s="60">
        <f t="shared" si="25"/>
        <v>0</v>
      </c>
      <c r="J584" s="54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</row>
    <row r="585" spans="1:21" ht="27" x14ac:dyDescent="0.2">
      <c r="A585" s="139" t="s">
        <v>788</v>
      </c>
      <c r="B585" s="117"/>
      <c r="C585" s="236"/>
      <c r="D585" s="12"/>
      <c r="E585" s="139">
        <v>140690</v>
      </c>
      <c r="F585" s="17"/>
      <c r="G585" s="17"/>
      <c r="H585" s="52"/>
      <c r="I585" s="60"/>
      <c r="J585" s="54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</row>
    <row r="586" spans="1:21" x14ac:dyDescent="0.2">
      <c r="A586" s="12"/>
      <c r="B586" s="117"/>
      <c r="C586" s="217"/>
      <c r="D586" s="12"/>
      <c r="E586" s="12"/>
      <c r="F586" s="17"/>
      <c r="G586" s="17"/>
      <c r="H586" s="52"/>
      <c r="I586" s="60"/>
      <c r="J586" s="54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</row>
    <row r="587" spans="1:21" x14ac:dyDescent="0.2">
      <c r="A587" s="12"/>
      <c r="B587" s="117"/>
      <c r="C587" s="217"/>
      <c r="D587" s="12"/>
      <c r="E587" s="12"/>
      <c r="F587" s="17"/>
      <c r="G587" s="17"/>
      <c r="H587" s="52"/>
      <c r="I587" s="60"/>
      <c r="J587" s="54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</row>
    <row r="588" spans="1:21" x14ac:dyDescent="0.2">
      <c r="A588" s="14" t="s">
        <v>89</v>
      </c>
      <c r="B588" s="114"/>
      <c r="C588" s="81"/>
      <c r="D588" s="14"/>
      <c r="E588" s="15"/>
      <c r="F588" s="15"/>
      <c r="G588" s="15"/>
      <c r="H588" s="52">
        <f t="shared" si="24"/>
        <v>0</v>
      </c>
      <c r="I588" s="60">
        <f t="shared" si="25"/>
        <v>0</v>
      </c>
      <c r="J588" s="54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</row>
    <row r="589" spans="1:21" ht="14.25" x14ac:dyDescent="0.2">
      <c r="A589" s="16" t="s">
        <v>90</v>
      </c>
      <c r="B589" s="13">
        <v>25</v>
      </c>
      <c r="C589" s="232" t="s">
        <v>786</v>
      </c>
      <c r="D589" s="16"/>
      <c r="E589" s="16">
        <v>1260260</v>
      </c>
      <c r="F589" s="134">
        <v>5</v>
      </c>
      <c r="G589" s="23">
        <f t="shared" si="23"/>
        <v>6301300</v>
      </c>
      <c r="H589" s="52">
        <f t="shared" si="24"/>
        <v>0</v>
      </c>
      <c r="I589" s="60">
        <f t="shared" si="25"/>
        <v>0</v>
      </c>
      <c r="J589" s="54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</row>
    <row r="590" spans="1:21" x14ac:dyDescent="0.2">
      <c r="A590" s="16"/>
      <c r="B590" s="13"/>
      <c r="C590" s="219"/>
      <c r="D590" s="16"/>
      <c r="E590" s="16"/>
      <c r="F590" s="134"/>
      <c r="G590" s="23"/>
      <c r="H590" s="52">
        <f t="shared" si="24"/>
        <v>0</v>
      </c>
      <c r="I590" s="60">
        <f t="shared" si="25"/>
        <v>0</v>
      </c>
      <c r="J590" s="54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</row>
    <row r="591" spans="1:21" x14ac:dyDescent="0.2">
      <c r="A591" s="14" t="s">
        <v>486</v>
      </c>
      <c r="B591" s="15"/>
      <c r="C591" s="81"/>
      <c r="D591" s="14"/>
      <c r="E591" s="15"/>
      <c r="F591" s="135"/>
      <c r="G591" s="15"/>
      <c r="H591" s="52">
        <f t="shared" si="24"/>
        <v>0</v>
      </c>
      <c r="I591" s="60">
        <f t="shared" si="25"/>
        <v>0</v>
      </c>
      <c r="J591" s="54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</row>
    <row r="592" spans="1:21" ht="14.25" x14ac:dyDescent="0.2">
      <c r="A592" s="16" t="s">
        <v>91</v>
      </c>
      <c r="B592" s="13">
        <v>0</v>
      </c>
      <c r="C592" s="232">
        <v>1703020</v>
      </c>
      <c r="D592" s="16"/>
      <c r="E592" s="16">
        <v>1307000</v>
      </c>
      <c r="F592" s="134"/>
      <c r="G592" s="23">
        <f t="shared" si="23"/>
        <v>0</v>
      </c>
      <c r="H592" s="52">
        <f t="shared" si="24"/>
        <v>0</v>
      </c>
      <c r="I592" s="60">
        <f t="shared" si="25"/>
        <v>0</v>
      </c>
      <c r="J592" s="54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</row>
    <row r="593" spans="1:21" ht="14.25" x14ac:dyDescent="0.2">
      <c r="A593" s="16" t="s">
        <v>92</v>
      </c>
      <c r="B593" s="13">
        <v>0</v>
      </c>
      <c r="C593" s="232">
        <v>1703025</v>
      </c>
      <c r="D593" s="16"/>
      <c r="E593" s="16">
        <v>1681190</v>
      </c>
      <c r="F593" s="134"/>
      <c r="G593" s="23">
        <f t="shared" si="23"/>
        <v>0</v>
      </c>
      <c r="H593" s="52">
        <f t="shared" si="24"/>
        <v>0</v>
      </c>
      <c r="I593" s="60">
        <f t="shared" si="25"/>
        <v>0</v>
      </c>
      <c r="J593" s="54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</row>
    <row r="594" spans="1:21" ht="27" x14ac:dyDescent="0.2">
      <c r="A594" s="16" t="s">
        <v>93</v>
      </c>
      <c r="B594" s="23">
        <v>200</v>
      </c>
      <c r="C594" s="229">
        <v>8002011</v>
      </c>
      <c r="D594" s="16"/>
      <c r="E594" s="16">
        <v>752940</v>
      </c>
      <c r="F594" s="136">
        <v>69</v>
      </c>
      <c r="G594" s="23">
        <f t="shared" si="23"/>
        <v>51952860</v>
      </c>
      <c r="H594" s="52">
        <f t="shared" si="24"/>
        <v>25</v>
      </c>
      <c r="I594" s="60">
        <f t="shared" si="25"/>
        <v>18823500</v>
      </c>
      <c r="J594" s="54">
        <v>25</v>
      </c>
      <c r="K594" s="48">
        <v>0</v>
      </c>
      <c r="L594" s="48"/>
      <c r="M594" s="48"/>
      <c r="N594" s="48"/>
      <c r="O594" s="48"/>
      <c r="P594" s="48"/>
      <c r="Q594" s="48"/>
      <c r="R594" s="48"/>
      <c r="S594" s="48"/>
      <c r="T594" s="48"/>
      <c r="U594" s="48"/>
    </row>
    <row r="595" spans="1:21" ht="14.25" x14ac:dyDescent="0.2">
      <c r="A595" s="16" t="s">
        <v>94</v>
      </c>
      <c r="B595" s="23">
        <v>100</v>
      </c>
      <c r="C595" s="229">
        <v>8002010</v>
      </c>
      <c r="D595" s="16"/>
      <c r="E595" s="16">
        <v>430760</v>
      </c>
      <c r="F595" s="136">
        <v>10</v>
      </c>
      <c r="G595" s="23">
        <f>+ROUND(E595*F595,0)</f>
        <v>4307600</v>
      </c>
      <c r="H595" s="52">
        <f t="shared" si="24"/>
        <v>0</v>
      </c>
      <c r="I595" s="60">
        <f t="shared" si="25"/>
        <v>0</v>
      </c>
      <c r="J595" s="54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</row>
    <row r="596" spans="1:21" ht="14.25" x14ac:dyDescent="0.2">
      <c r="A596" s="16" t="s">
        <v>95</v>
      </c>
      <c r="B596" s="23">
        <v>10</v>
      </c>
      <c r="C596" s="229">
        <v>8002012</v>
      </c>
      <c r="D596" s="16"/>
      <c r="E596" s="16">
        <v>703550</v>
      </c>
      <c r="F596" s="136">
        <v>10</v>
      </c>
      <c r="G596" s="23">
        <f>+ROUND(E596*F596,0)</f>
        <v>7035500</v>
      </c>
      <c r="H596" s="52">
        <f t="shared" si="24"/>
        <v>0</v>
      </c>
      <c r="I596" s="60">
        <f t="shared" si="25"/>
        <v>0</v>
      </c>
      <c r="J596" s="54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</row>
    <row r="597" spans="1:21" ht="14.25" x14ac:dyDescent="0.2">
      <c r="A597" s="16" t="s">
        <v>96</v>
      </c>
      <c r="B597" s="23">
        <v>40</v>
      </c>
      <c r="C597" s="229">
        <v>8002013</v>
      </c>
      <c r="D597" s="16"/>
      <c r="E597" s="16">
        <v>337680</v>
      </c>
      <c r="F597" s="136">
        <v>10</v>
      </c>
      <c r="G597" s="23">
        <f>+ROUND(E597*F597,0)</f>
        <v>3376800</v>
      </c>
      <c r="H597" s="52">
        <f t="shared" si="24"/>
        <v>0</v>
      </c>
      <c r="I597" s="60">
        <f t="shared" si="25"/>
        <v>0</v>
      </c>
      <c r="J597" s="54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</row>
    <row r="598" spans="1:21" ht="14.25" thickBot="1" x14ac:dyDescent="0.25">
      <c r="A598" s="16"/>
      <c r="B598" s="23"/>
      <c r="C598" s="219"/>
      <c r="D598" s="16"/>
      <c r="E598" s="16"/>
      <c r="F598" s="136"/>
      <c r="G598" s="63"/>
      <c r="H598" s="52">
        <f t="shared" si="24"/>
        <v>0</v>
      </c>
      <c r="I598" s="60">
        <f t="shared" si="25"/>
        <v>0</v>
      </c>
      <c r="J598" s="54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</row>
    <row r="599" spans="1:21" s="4" customFormat="1" ht="18" thickBot="1" x14ac:dyDescent="0.25">
      <c r="A599" s="99" t="s">
        <v>97</v>
      </c>
      <c r="B599" s="121">
        <f>SUM(B413:B598)</f>
        <v>14653</v>
      </c>
      <c r="C599" s="100"/>
      <c r="D599" s="99"/>
      <c r="E599" s="101"/>
      <c r="F599" s="102">
        <f>SUM(F413:F598)</f>
        <v>13751</v>
      </c>
      <c r="G599" s="101">
        <f>SUM(G413:G598)</f>
        <v>2594097700</v>
      </c>
      <c r="H599" s="101">
        <f t="shared" ref="H599:U599" si="26">SUM(H413:H598)</f>
        <v>440</v>
      </c>
      <c r="I599" s="101">
        <f t="shared" si="26"/>
        <v>183545730</v>
      </c>
      <c r="J599" s="101">
        <f t="shared" si="26"/>
        <v>186</v>
      </c>
      <c r="K599" s="101">
        <f t="shared" si="26"/>
        <v>254</v>
      </c>
      <c r="L599" s="101">
        <f t="shared" si="26"/>
        <v>0</v>
      </c>
      <c r="M599" s="101">
        <f t="shared" si="26"/>
        <v>0</v>
      </c>
      <c r="N599" s="101">
        <f t="shared" si="26"/>
        <v>0</v>
      </c>
      <c r="O599" s="101">
        <f t="shared" si="26"/>
        <v>0</v>
      </c>
      <c r="P599" s="101">
        <f t="shared" si="26"/>
        <v>0</v>
      </c>
      <c r="Q599" s="101">
        <f t="shared" si="26"/>
        <v>0</v>
      </c>
      <c r="R599" s="101">
        <f t="shared" si="26"/>
        <v>0</v>
      </c>
      <c r="S599" s="101">
        <f t="shared" si="26"/>
        <v>0</v>
      </c>
      <c r="T599" s="101">
        <f t="shared" si="26"/>
        <v>0</v>
      </c>
      <c r="U599" s="101">
        <f t="shared" si="26"/>
        <v>0</v>
      </c>
    </row>
    <row r="600" spans="1:21" x14ac:dyDescent="0.2">
      <c r="A600" s="16"/>
      <c r="B600" s="115"/>
      <c r="C600" s="219"/>
      <c r="D600" s="16"/>
      <c r="E600" s="16"/>
      <c r="F600" s="13"/>
      <c r="G600" s="17"/>
      <c r="H600" s="52">
        <f t="shared" si="24"/>
        <v>0</v>
      </c>
      <c r="I600" s="60">
        <f t="shared" si="25"/>
        <v>0</v>
      </c>
      <c r="J600" s="54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</row>
    <row r="601" spans="1:21" s="21" customFormat="1" ht="18" x14ac:dyDescent="0.2">
      <c r="A601" s="9" t="s">
        <v>98</v>
      </c>
      <c r="B601" s="112"/>
      <c r="C601" s="79"/>
      <c r="D601" s="9"/>
      <c r="E601" s="10"/>
      <c r="F601" s="22"/>
      <c r="G601" s="22"/>
      <c r="H601" s="52">
        <f t="shared" si="24"/>
        <v>0</v>
      </c>
      <c r="I601" s="60">
        <f t="shared" si="25"/>
        <v>0</v>
      </c>
      <c r="J601" s="57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</row>
    <row r="602" spans="1:21" x14ac:dyDescent="0.2">
      <c r="A602" s="16"/>
      <c r="B602" s="115"/>
      <c r="C602" s="219"/>
      <c r="D602" s="16"/>
      <c r="E602" s="16"/>
      <c r="F602" s="13"/>
      <c r="G602" s="23"/>
      <c r="H602" s="52">
        <f t="shared" si="24"/>
        <v>0</v>
      </c>
      <c r="I602" s="60">
        <f t="shared" si="25"/>
        <v>0</v>
      </c>
      <c r="J602" s="54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</row>
    <row r="603" spans="1:21" s="8" customFormat="1" x14ac:dyDescent="0.2">
      <c r="A603" s="14" t="s">
        <v>99</v>
      </c>
      <c r="B603" s="114"/>
      <c r="C603" s="81"/>
      <c r="D603" s="14"/>
      <c r="E603" s="15"/>
      <c r="F603" s="15"/>
      <c r="G603" s="15"/>
      <c r="H603" s="52">
        <f t="shared" si="24"/>
        <v>0</v>
      </c>
      <c r="I603" s="60">
        <f t="shared" si="25"/>
        <v>0</v>
      </c>
      <c r="J603" s="56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</row>
    <row r="604" spans="1:21" ht="14.25" x14ac:dyDescent="0.2">
      <c r="A604" s="16" t="s">
        <v>100</v>
      </c>
      <c r="B604" s="115"/>
      <c r="C604" s="232" t="s">
        <v>783</v>
      </c>
      <c r="D604" s="16"/>
      <c r="E604" s="16">
        <v>160020</v>
      </c>
      <c r="F604" s="13">
        <v>0</v>
      </c>
      <c r="G604" s="23">
        <f t="shared" ref="G604:G667" si="27">+ROUND(E604*F604,0)</f>
        <v>0</v>
      </c>
      <c r="H604" s="52">
        <f t="shared" si="24"/>
        <v>0</v>
      </c>
      <c r="I604" s="60">
        <f t="shared" si="25"/>
        <v>0</v>
      </c>
      <c r="J604" s="54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</row>
    <row r="605" spans="1:21" ht="14.25" x14ac:dyDescent="0.2">
      <c r="A605" s="16" t="s">
        <v>101</v>
      </c>
      <c r="B605" s="115"/>
      <c r="C605" s="232">
        <v>1901026</v>
      </c>
      <c r="D605" s="16"/>
      <c r="E605" s="16">
        <v>784500</v>
      </c>
      <c r="F605" s="13">
        <v>0</v>
      </c>
      <c r="G605" s="23">
        <f t="shared" si="27"/>
        <v>0</v>
      </c>
      <c r="H605" s="52">
        <f t="shared" si="24"/>
        <v>0</v>
      </c>
      <c r="I605" s="60">
        <f t="shared" si="25"/>
        <v>0</v>
      </c>
      <c r="J605" s="54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</row>
    <row r="606" spans="1:21" ht="14.25" x14ac:dyDescent="0.2">
      <c r="A606" s="16" t="s">
        <v>102</v>
      </c>
      <c r="B606" s="115"/>
      <c r="C606" s="232">
        <v>1901025</v>
      </c>
      <c r="D606" s="16"/>
      <c r="E606" s="16">
        <v>26150</v>
      </c>
      <c r="F606" s="13">
        <v>0</v>
      </c>
      <c r="G606" s="23">
        <f t="shared" si="27"/>
        <v>0</v>
      </c>
      <c r="H606" s="52">
        <f t="shared" si="24"/>
        <v>0</v>
      </c>
      <c r="I606" s="60">
        <f t="shared" si="25"/>
        <v>0</v>
      </c>
      <c r="J606" s="54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</row>
    <row r="607" spans="1:21" ht="14.25" x14ac:dyDescent="0.2">
      <c r="A607" s="16" t="s">
        <v>103</v>
      </c>
      <c r="B607" s="115"/>
      <c r="C607" s="232">
        <v>1901126</v>
      </c>
      <c r="D607" s="16"/>
      <c r="E607" s="16">
        <v>517110</v>
      </c>
      <c r="F607" s="13">
        <v>0</v>
      </c>
      <c r="G607" s="23">
        <f t="shared" si="27"/>
        <v>0</v>
      </c>
      <c r="H607" s="52">
        <f t="shared" si="24"/>
        <v>0</v>
      </c>
      <c r="I607" s="60">
        <f t="shared" si="25"/>
        <v>0</v>
      </c>
      <c r="J607" s="54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</row>
    <row r="608" spans="1:21" ht="14.25" x14ac:dyDescent="0.2">
      <c r="A608" s="16" t="s">
        <v>104</v>
      </c>
      <c r="B608" s="115"/>
      <c r="C608" s="232">
        <v>1901029</v>
      </c>
      <c r="D608" s="16"/>
      <c r="E608" s="16">
        <v>638670</v>
      </c>
      <c r="F608" s="13">
        <v>0</v>
      </c>
      <c r="G608" s="23">
        <f t="shared" si="27"/>
        <v>0</v>
      </c>
      <c r="H608" s="52">
        <f t="shared" si="24"/>
        <v>1</v>
      </c>
      <c r="I608" s="60">
        <f t="shared" si="25"/>
        <v>638670</v>
      </c>
      <c r="J608" s="54">
        <v>0</v>
      </c>
      <c r="K608" s="48">
        <v>1</v>
      </c>
      <c r="L608" s="48"/>
      <c r="M608" s="48"/>
      <c r="N608" s="48"/>
      <c r="O608" s="48"/>
      <c r="P608" s="48"/>
      <c r="Q608" s="48"/>
      <c r="R608" s="48"/>
      <c r="S608" s="48"/>
      <c r="T608" s="48"/>
      <c r="U608" s="48"/>
    </row>
    <row r="609" spans="1:21" ht="14.25" x14ac:dyDescent="0.2">
      <c r="A609" s="16" t="s">
        <v>105</v>
      </c>
      <c r="B609" s="115"/>
      <c r="C609" s="232">
        <v>1901028</v>
      </c>
      <c r="D609" s="16"/>
      <c r="E609" s="16">
        <v>49130</v>
      </c>
      <c r="F609" s="13">
        <v>0</v>
      </c>
      <c r="G609" s="23">
        <f t="shared" si="27"/>
        <v>0</v>
      </c>
      <c r="H609" s="52">
        <f t="shared" si="24"/>
        <v>0</v>
      </c>
      <c r="I609" s="60">
        <f t="shared" si="25"/>
        <v>0</v>
      </c>
      <c r="J609" s="54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</row>
    <row r="610" spans="1:21" ht="14.25" x14ac:dyDescent="0.2">
      <c r="A610" s="16" t="s">
        <v>106</v>
      </c>
      <c r="B610" s="115"/>
      <c r="C610" s="232">
        <v>2501031</v>
      </c>
      <c r="D610" s="16"/>
      <c r="E610" s="16">
        <v>637620</v>
      </c>
      <c r="F610" s="13">
        <v>0</v>
      </c>
      <c r="G610" s="23">
        <f t="shared" si="27"/>
        <v>0</v>
      </c>
      <c r="H610" s="52">
        <f t="shared" si="24"/>
        <v>0</v>
      </c>
      <c r="I610" s="60">
        <f t="shared" si="25"/>
        <v>0</v>
      </c>
      <c r="J610" s="54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</row>
    <row r="611" spans="1:21" ht="14.25" x14ac:dyDescent="0.2">
      <c r="A611" s="16" t="s">
        <v>107</v>
      </c>
      <c r="B611" s="115"/>
      <c r="C611" s="232">
        <v>2501033</v>
      </c>
      <c r="D611" s="16"/>
      <c r="E611" s="16">
        <v>984550</v>
      </c>
      <c r="F611" s="13">
        <v>0</v>
      </c>
      <c r="G611" s="23">
        <f t="shared" si="27"/>
        <v>0</v>
      </c>
      <c r="H611" s="52">
        <f t="shared" si="24"/>
        <v>0</v>
      </c>
      <c r="I611" s="60">
        <f t="shared" si="25"/>
        <v>0</v>
      </c>
      <c r="J611" s="54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</row>
    <row r="612" spans="1:21" ht="14.25" x14ac:dyDescent="0.2">
      <c r="A612" s="16" t="s">
        <v>108</v>
      </c>
      <c r="B612" s="115"/>
      <c r="C612" s="232">
        <v>2501032</v>
      </c>
      <c r="D612" s="16"/>
      <c r="E612" s="16">
        <v>863870</v>
      </c>
      <c r="F612" s="13">
        <v>0</v>
      </c>
      <c r="G612" s="23">
        <f t="shared" si="27"/>
        <v>0</v>
      </c>
      <c r="H612" s="52">
        <f t="shared" si="24"/>
        <v>0</v>
      </c>
      <c r="I612" s="60">
        <f t="shared" si="25"/>
        <v>0</v>
      </c>
      <c r="J612" s="54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</row>
    <row r="613" spans="1:21" ht="14.25" x14ac:dyDescent="0.2">
      <c r="A613" s="16" t="s">
        <v>109</v>
      </c>
      <c r="B613" s="115"/>
      <c r="C613" s="232">
        <v>2501034</v>
      </c>
      <c r="D613" s="16"/>
      <c r="E613" s="16">
        <v>976840</v>
      </c>
      <c r="F613" s="13">
        <v>0</v>
      </c>
      <c r="G613" s="23">
        <f t="shared" si="27"/>
        <v>0</v>
      </c>
      <c r="H613" s="52">
        <f t="shared" si="24"/>
        <v>0</v>
      </c>
      <c r="I613" s="60">
        <f t="shared" si="25"/>
        <v>0</v>
      </c>
      <c r="J613" s="54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</row>
    <row r="614" spans="1:21" ht="14.25" x14ac:dyDescent="0.2">
      <c r="A614" s="16" t="s">
        <v>110</v>
      </c>
      <c r="B614" s="115"/>
      <c r="C614" s="232">
        <v>2501132</v>
      </c>
      <c r="D614" s="16"/>
      <c r="E614" s="16">
        <v>842370</v>
      </c>
      <c r="F614" s="13">
        <v>0</v>
      </c>
      <c r="G614" s="23">
        <f t="shared" si="27"/>
        <v>0</v>
      </c>
      <c r="H614" s="52">
        <f t="shared" ref="H614:H677" si="28">SUM(J614:U614)</f>
        <v>0</v>
      </c>
      <c r="I614" s="60">
        <f t="shared" ref="I614:I677" si="29">+H614*E614</f>
        <v>0</v>
      </c>
      <c r="J614" s="54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</row>
    <row r="615" spans="1:21" ht="14.25" x14ac:dyDescent="0.2">
      <c r="A615" s="16" t="s">
        <v>111</v>
      </c>
      <c r="B615" s="13">
        <v>600</v>
      </c>
      <c r="C615" s="232">
        <v>3006002</v>
      </c>
      <c r="D615" s="16"/>
      <c r="E615" s="16">
        <v>37040</v>
      </c>
      <c r="F615" s="13">
        <v>600</v>
      </c>
      <c r="G615" s="23">
        <f t="shared" si="27"/>
        <v>22224000</v>
      </c>
      <c r="H615" s="52">
        <f t="shared" si="28"/>
        <v>155</v>
      </c>
      <c r="I615" s="60">
        <f t="shared" si="29"/>
        <v>5741200</v>
      </c>
      <c r="J615" s="54">
        <v>87</v>
      </c>
      <c r="K615" s="48">
        <v>68</v>
      </c>
      <c r="L615" s="48"/>
      <c r="M615" s="48"/>
      <c r="N615" s="48"/>
      <c r="O615" s="48"/>
      <c r="P615" s="48"/>
      <c r="Q615" s="48"/>
      <c r="R615" s="48"/>
      <c r="S615" s="48"/>
      <c r="T615" s="48"/>
      <c r="U615" s="48"/>
    </row>
    <row r="616" spans="1:21" ht="14.25" x14ac:dyDescent="0.2">
      <c r="A616" s="16" t="s">
        <v>112</v>
      </c>
      <c r="B616" s="13">
        <v>1280</v>
      </c>
      <c r="C616" s="232">
        <v>3006001</v>
      </c>
      <c r="D616" s="16"/>
      <c r="E616" s="16">
        <v>29260</v>
      </c>
      <c r="F616" s="13">
        <v>1280</v>
      </c>
      <c r="G616" s="23">
        <f t="shared" si="27"/>
        <v>37452800</v>
      </c>
      <c r="H616" s="52">
        <f t="shared" si="28"/>
        <v>231</v>
      </c>
      <c r="I616" s="60">
        <f t="shared" si="29"/>
        <v>6759060</v>
      </c>
      <c r="J616" s="54">
        <v>133</v>
      </c>
      <c r="K616" s="48">
        <v>98</v>
      </c>
      <c r="L616" s="48"/>
      <c r="M616" s="48"/>
      <c r="N616" s="48"/>
      <c r="O616" s="48"/>
      <c r="P616" s="48"/>
      <c r="Q616" s="48"/>
      <c r="R616" s="48"/>
      <c r="S616" s="48"/>
      <c r="T616" s="48"/>
      <c r="U616" s="48"/>
    </row>
    <row r="617" spans="1:21" ht="14.25" x14ac:dyDescent="0.2">
      <c r="A617" s="16" t="s">
        <v>113</v>
      </c>
      <c r="B617" s="115"/>
      <c r="C617" s="232">
        <v>3005004</v>
      </c>
      <c r="D617" s="16"/>
      <c r="E617" s="16">
        <v>665420</v>
      </c>
      <c r="F617" s="13">
        <v>0</v>
      </c>
      <c r="G617" s="23">
        <f t="shared" si="27"/>
        <v>0</v>
      </c>
      <c r="H617" s="52">
        <f t="shared" si="28"/>
        <v>0</v>
      </c>
      <c r="I617" s="60">
        <f t="shared" si="29"/>
        <v>0</v>
      </c>
      <c r="J617" s="54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</row>
    <row r="618" spans="1:21" ht="14.25" x14ac:dyDescent="0.2">
      <c r="A618" s="16" t="s">
        <v>114</v>
      </c>
      <c r="B618" s="115"/>
      <c r="C618" s="232">
        <v>1902211</v>
      </c>
      <c r="D618" s="16"/>
      <c r="E618" s="16">
        <v>1418540</v>
      </c>
      <c r="F618" s="13">
        <v>0</v>
      </c>
      <c r="G618" s="23">
        <f t="shared" si="27"/>
        <v>0</v>
      </c>
      <c r="H618" s="52">
        <f t="shared" si="28"/>
        <v>0</v>
      </c>
      <c r="I618" s="60">
        <f t="shared" si="29"/>
        <v>0</v>
      </c>
      <c r="J618" s="54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</row>
    <row r="619" spans="1:21" ht="14.25" x14ac:dyDescent="0.2">
      <c r="A619" s="16" t="s">
        <v>115</v>
      </c>
      <c r="B619" s="115"/>
      <c r="C619" s="232">
        <v>1902011</v>
      </c>
      <c r="D619" s="16"/>
      <c r="E619" s="16">
        <v>1098800</v>
      </c>
      <c r="F619" s="13">
        <v>0</v>
      </c>
      <c r="G619" s="23">
        <f t="shared" si="27"/>
        <v>0</v>
      </c>
      <c r="H619" s="52">
        <f t="shared" si="28"/>
        <v>0</v>
      </c>
      <c r="I619" s="60">
        <f t="shared" si="29"/>
        <v>0</v>
      </c>
      <c r="J619" s="54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</row>
    <row r="620" spans="1:21" ht="14.25" x14ac:dyDescent="0.2">
      <c r="A620" s="16" t="s">
        <v>116</v>
      </c>
      <c r="B620" s="115"/>
      <c r="C620" s="232">
        <v>1902003</v>
      </c>
      <c r="D620" s="16"/>
      <c r="E620" s="16">
        <v>4788540</v>
      </c>
      <c r="F620" s="13">
        <v>0</v>
      </c>
      <c r="G620" s="23">
        <f t="shared" si="27"/>
        <v>0</v>
      </c>
      <c r="H620" s="52">
        <f t="shared" si="28"/>
        <v>0</v>
      </c>
      <c r="I620" s="60">
        <f t="shared" si="29"/>
        <v>0</v>
      </c>
      <c r="J620" s="54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</row>
    <row r="621" spans="1:21" ht="14.25" x14ac:dyDescent="0.2">
      <c r="A621" s="16" t="s">
        <v>117</v>
      </c>
      <c r="B621" s="115"/>
      <c r="C621" s="232">
        <v>3005005</v>
      </c>
      <c r="D621" s="16"/>
      <c r="E621" s="16">
        <v>5918520</v>
      </c>
      <c r="F621" s="13">
        <v>0</v>
      </c>
      <c r="G621" s="23">
        <f t="shared" si="27"/>
        <v>0</v>
      </c>
      <c r="H621" s="52">
        <f t="shared" si="28"/>
        <v>0</v>
      </c>
      <c r="I621" s="60">
        <f t="shared" si="29"/>
        <v>0</v>
      </c>
      <c r="J621" s="54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</row>
    <row r="622" spans="1:21" ht="14.25" x14ac:dyDescent="0.2">
      <c r="A622" s="16" t="s">
        <v>118</v>
      </c>
      <c r="B622" s="115"/>
      <c r="C622" s="232">
        <v>3005001</v>
      </c>
      <c r="D622" s="16"/>
      <c r="E622" s="16">
        <v>17610</v>
      </c>
      <c r="F622" s="13">
        <v>0</v>
      </c>
      <c r="G622" s="23">
        <f t="shared" si="27"/>
        <v>0</v>
      </c>
      <c r="H622" s="52">
        <f t="shared" si="28"/>
        <v>0</v>
      </c>
      <c r="I622" s="60">
        <f t="shared" si="29"/>
        <v>0</v>
      </c>
      <c r="J622" s="54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</row>
    <row r="623" spans="1:21" ht="14.25" x14ac:dyDescent="0.2">
      <c r="A623" s="16" t="s">
        <v>119</v>
      </c>
      <c r="B623" s="115"/>
      <c r="C623" s="232">
        <v>3005002</v>
      </c>
      <c r="D623" s="16"/>
      <c r="E623" s="16">
        <v>366070</v>
      </c>
      <c r="F623" s="13">
        <v>0</v>
      </c>
      <c r="G623" s="23">
        <f t="shared" si="27"/>
        <v>0</v>
      </c>
      <c r="H623" s="52">
        <f t="shared" si="28"/>
        <v>0</v>
      </c>
      <c r="I623" s="60">
        <f t="shared" si="29"/>
        <v>0</v>
      </c>
      <c r="J623" s="54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</row>
    <row r="624" spans="1:21" ht="14.25" x14ac:dyDescent="0.2">
      <c r="A624" s="16" t="s">
        <v>120</v>
      </c>
      <c r="B624" s="115"/>
      <c r="C624" s="232">
        <v>3005003</v>
      </c>
      <c r="D624" s="16"/>
      <c r="E624" s="16">
        <v>363290</v>
      </c>
      <c r="F624" s="13">
        <v>0</v>
      </c>
      <c r="G624" s="23">
        <f t="shared" si="27"/>
        <v>0</v>
      </c>
      <c r="H624" s="52">
        <f t="shared" si="28"/>
        <v>0</v>
      </c>
      <c r="I624" s="60">
        <f t="shared" si="29"/>
        <v>0</v>
      </c>
      <c r="J624" s="54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</row>
    <row r="625" spans="1:21" ht="14.25" x14ac:dyDescent="0.2">
      <c r="A625" s="16" t="s">
        <v>121</v>
      </c>
      <c r="B625" s="115"/>
      <c r="C625" s="232">
        <v>3005103</v>
      </c>
      <c r="D625" s="16"/>
      <c r="E625" s="16">
        <v>348940</v>
      </c>
      <c r="F625" s="13">
        <v>0</v>
      </c>
      <c r="G625" s="23">
        <f t="shared" si="27"/>
        <v>0</v>
      </c>
      <c r="H625" s="52">
        <f t="shared" si="28"/>
        <v>0</v>
      </c>
      <c r="I625" s="60">
        <f t="shared" si="29"/>
        <v>0</v>
      </c>
      <c r="J625" s="54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</row>
    <row r="626" spans="1:21" ht="14.25" x14ac:dyDescent="0.2">
      <c r="A626" s="16" t="s">
        <v>122</v>
      </c>
      <c r="B626" s="115"/>
      <c r="C626" s="232">
        <v>3903003</v>
      </c>
      <c r="D626" s="16"/>
      <c r="E626" s="16">
        <v>221610</v>
      </c>
      <c r="F626" s="13">
        <v>0</v>
      </c>
      <c r="G626" s="23">
        <f t="shared" si="27"/>
        <v>0</v>
      </c>
      <c r="H626" s="52">
        <f t="shared" si="28"/>
        <v>0</v>
      </c>
      <c r="I626" s="60">
        <f t="shared" si="29"/>
        <v>0</v>
      </c>
      <c r="J626" s="54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</row>
    <row r="627" spans="1:21" ht="14.25" x14ac:dyDescent="0.2">
      <c r="A627" s="16" t="s">
        <v>509</v>
      </c>
      <c r="B627" s="115"/>
      <c r="C627" s="232">
        <v>3903004</v>
      </c>
      <c r="D627" s="16"/>
      <c r="E627" s="16">
        <v>1473510</v>
      </c>
      <c r="F627" s="13">
        <v>0</v>
      </c>
      <c r="G627" s="23">
        <f t="shared" si="27"/>
        <v>0</v>
      </c>
      <c r="H627" s="52">
        <f t="shared" si="28"/>
        <v>0</v>
      </c>
      <c r="I627" s="60">
        <f t="shared" si="29"/>
        <v>0</v>
      </c>
      <c r="J627" s="54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</row>
    <row r="628" spans="1:21" ht="14.25" x14ac:dyDescent="0.2">
      <c r="A628" s="16" t="s">
        <v>510</v>
      </c>
      <c r="B628" s="115"/>
      <c r="C628" s="232">
        <v>3903005</v>
      </c>
      <c r="D628" s="16"/>
      <c r="E628" s="16">
        <v>496330</v>
      </c>
      <c r="F628" s="13">
        <v>0</v>
      </c>
      <c r="G628" s="23">
        <f t="shared" si="27"/>
        <v>0</v>
      </c>
      <c r="H628" s="52">
        <f t="shared" si="28"/>
        <v>0</v>
      </c>
      <c r="I628" s="60">
        <f t="shared" si="29"/>
        <v>0</v>
      </c>
      <c r="J628" s="54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</row>
    <row r="629" spans="1:21" ht="14.25" x14ac:dyDescent="0.2">
      <c r="A629" s="16" t="s">
        <v>123</v>
      </c>
      <c r="B629" s="115"/>
      <c r="C629" s="232" t="s">
        <v>784</v>
      </c>
      <c r="D629" s="16"/>
      <c r="E629" s="16">
        <v>154720</v>
      </c>
      <c r="F629" s="13">
        <v>0</v>
      </c>
      <c r="G629" s="23">
        <f t="shared" si="27"/>
        <v>0</v>
      </c>
      <c r="H629" s="52">
        <f t="shared" si="28"/>
        <v>0</v>
      </c>
      <c r="I629" s="60">
        <f t="shared" si="29"/>
        <v>0</v>
      </c>
      <c r="J629" s="54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</row>
    <row r="630" spans="1:21" ht="14.25" x14ac:dyDescent="0.2">
      <c r="A630" s="16" t="s">
        <v>124</v>
      </c>
      <c r="B630" s="115"/>
      <c r="C630" s="232" t="s">
        <v>785</v>
      </c>
      <c r="D630" s="16"/>
      <c r="E630" s="16">
        <v>64250</v>
      </c>
      <c r="F630" s="13">
        <v>0</v>
      </c>
      <c r="G630" s="23">
        <f t="shared" si="27"/>
        <v>0</v>
      </c>
      <c r="H630" s="52">
        <f t="shared" si="28"/>
        <v>0</v>
      </c>
      <c r="I630" s="60">
        <f t="shared" si="29"/>
        <v>0</v>
      </c>
      <c r="J630" s="54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</row>
    <row r="631" spans="1:21" x14ac:dyDescent="0.2">
      <c r="A631" s="16"/>
      <c r="B631" s="115"/>
      <c r="C631" s="219"/>
      <c r="D631" s="16"/>
      <c r="E631" s="16"/>
      <c r="F631" s="13"/>
      <c r="G631" s="23"/>
      <c r="H631" s="52">
        <f t="shared" si="28"/>
        <v>0</v>
      </c>
      <c r="I631" s="60">
        <f t="shared" si="29"/>
        <v>0</v>
      </c>
      <c r="J631" s="54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</row>
    <row r="632" spans="1:21" x14ac:dyDescent="0.2">
      <c r="A632" s="14" t="s">
        <v>125</v>
      </c>
      <c r="B632" s="114"/>
      <c r="C632" s="81"/>
      <c r="D632" s="14"/>
      <c r="E632" s="15"/>
      <c r="F632" s="15"/>
      <c r="G632" s="15"/>
      <c r="H632" s="52">
        <f t="shared" si="28"/>
        <v>0</v>
      </c>
      <c r="I632" s="60">
        <f t="shared" si="29"/>
        <v>0</v>
      </c>
      <c r="J632" s="54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</row>
    <row r="633" spans="1:21" ht="14.25" x14ac:dyDescent="0.2">
      <c r="A633" s="16" t="s">
        <v>126</v>
      </c>
      <c r="B633" s="115"/>
      <c r="C633" s="232">
        <v>1701011</v>
      </c>
      <c r="D633" s="16"/>
      <c r="E633" s="16">
        <v>567910</v>
      </c>
      <c r="F633" s="13">
        <v>0</v>
      </c>
      <c r="G633" s="23">
        <f t="shared" si="27"/>
        <v>0</v>
      </c>
      <c r="H633" s="52">
        <f t="shared" si="28"/>
        <v>0</v>
      </c>
      <c r="I633" s="60">
        <f t="shared" si="29"/>
        <v>0</v>
      </c>
      <c r="J633" s="54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</row>
    <row r="634" spans="1:21" ht="14.25" x14ac:dyDescent="0.2">
      <c r="A634" s="16" t="s">
        <v>127</v>
      </c>
      <c r="B634" s="115"/>
      <c r="C634" s="232">
        <v>3111001</v>
      </c>
      <c r="D634" s="16"/>
      <c r="E634" s="16">
        <v>103360</v>
      </c>
      <c r="F634" s="13">
        <v>0</v>
      </c>
      <c r="G634" s="23">
        <f t="shared" si="27"/>
        <v>0</v>
      </c>
      <c r="H634" s="52">
        <f t="shared" si="28"/>
        <v>2</v>
      </c>
      <c r="I634" s="60">
        <f t="shared" si="29"/>
        <v>206720</v>
      </c>
      <c r="J634" s="54">
        <v>0</v>
      </c>
      <c r="K634" s="48">
        <v>2</v>
      </c>
      <c r="L634" s="48"/>
      <c r="M634" s="48"/>
      <c r="N634" s="48"/>
      <c r="O634" s="48"/>
      <c r="P634" s="48"/>
      <c r="Q634" s="48"/>
      <c r="R634" s="48"/>
      <c r="S634" s="48"/>
      <c r="T634" s="48"/>
      <c r="U634" s="48"/>
    </row>
    <row r="635" spans="1:21" ht="14.25" x14ac:dyDescent="0.2">
      <c r="A635" s="16" t="s">
        <v>128</v>
      </c>
      <c r="B635" s="115">
        <v>70</v>
      </c>
      <c r="C635" s="232">
        <v>3111002</v>
      </c>
      <c r="D635" s="16"/>
      <c r="E635" s="16">
        <v>94040</v>
      </c>
      <c r="F635" s="13">
        <v>70</v>
      </c>
      <c r="G635" s="23">
        <f t="shared" si="27"/>
        <v>6582800</v>
      </c>
      <c r="H635" s="52">
        <f t="shared" si="28"/>
        <v>10</v>
      </c>
      <c r="I635" s="60">
        <f t="shared" si="29"/>
        <v>940400</v>
      </c>
      <c r="J635" s="54">
        <v>7</v>
      </c>
      <c r="K635" s="48">
        <v>3</v>
      </c>
      <c r="L635" s="48"/>
      <c r="M635" s="48"/>
      <c r="N635" s="48"/>
      <c r="O635" s="48"/>
      <c r="P635" s="48"/>
      <c r="Q635" s="48"/>
      <c r="R635" s="48"/>
      <c r="S635" s="48"/>
      <c r="T635" s="48"/>
      <c r="U635" s="48"/>
    </row>
    <row r="636" spans="1:21" ht="14.25" x14ac:dyDescent="0.2">
      <c r="A636" s="16" t="s">
        <v>129</v>
      </c>
      <c r="B636" s="115"/>
      <c r="C636" s="232">
        <v>1703261</v>
      </c>
      <c r="D636" s="16"/>
      <c r="E636" s="16">
        <v>12794810</v>
      </c>
      <c r="F636" s="13">
        <v>0</v>
      </c>
      <c r="G636" s="23">
        <f t="shared" si="27"/>
        <v>0</v>
      </c>
      <c r="H636" s="52">
        <f t="shared" si="28"/>
        <v>0</v>
      </c>
      <c r="I636" s="60">
        <f t="shared" si="29"/>
        <v>0</v>
      </c>
      <c r="J636" s="54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</row>
    <row r="637" spans="1:21" ht="14.25" x14ac:dyDescent="0.2">
      <c r="A637" s="16" t="s">
        <v>130</v>
      </c>
      <c r="B637" s="115"/>
      <c r="C637" s="232">
        <v>1703061</v>
      </c>
      <c r="D637" s="16"/>
      <c r="E637" s="16">
        <v>8928370</v>
      </c>
      <c r="F637" s="13">
        <v>0</v>
      </c>
      <c r="G637" s="23">
        <f t="shared" si="27"/>
        <v>0</v>
      </c>
      <c r="H637" s="52">
        <f t="shared" si="28"/>
        <v>0</v>
      </c>
      <c r="I637" s="60">
        <f t="shared" si="29"/>
        <v>0</v>
      </c>
      <c r="J637" s="54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</row>
    <row r="638" spans="1:21" ht="14.25" x14ac:dyDescent="0.2">
      <c r="A638" s="16" t="s">
        <v>131</v>
      </c>
      <c r="B638" s="115"/>
      <c r="C638" s="232">
        <v>1703062</v>
      </c>
      <c r="D638" s="16"/>
      <c r="E638" s="16">
        <v>4376960</v>
      </c>
      <c r="F638" s="13">
        <v>0</v>
      </c>
      <c r="G638" s="23">
        <f t="shared" si="27"/>
        <v>0</v>
      </c>
      <c r="H638" s="52">
        <f t="shared" si="28"/>
        <v>0</v>
      </c>
      <c r="I638" s="60">
        <f t="shared" si="29"/>
        <v>0</v>
      </c>
      <c r="J638" s="54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</row>
    <row r="639" spans="1:21" ht="14.25" x14ac:dyDescent="0.2">
      <c r="A639" s="16" t="s">
        <v>132</v>
      </c>
      <c r="B639" s="115"/>
      <c r="C639" s="232"/>
      <c r="D639" s="16"/>
      <c r="E639" s="16">
        <v>3618600</v>
      </c>
      <c r="F639" s="13">
        <v>0</v>
      </c>
      <c r="G639" s="23">
        <f t="shared" si="27"/>
        <v>0</v>
      </c>
      <c r="H639" s="52">
        <f t="shared" si="28"/>
        <v>0</v>
      </c>
      <c r="I639" s="60">
        <f t="shared" si="29"/>
        <v>0</v>
      </c>
      <c r="J639" s="54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</row>
    <row r="640" spans="1:21" ht="14.25" x14ac:dyDescent="0.2">
      <c r="A640" s="16" t="s">
        <v>133</v>
      </c>
      <c r="B640" s="115"/>
      <c r="C640" s="232"/>
      <c r="D640" s="16"/>
      <c r="E640" s="16">
        <v>5320320</v>
      </c>
      <c r="F640" s="13">
        <v>0</v>
      </c>
      <c r="G640" s="23">
        <f t="shared" si="27"/>
        <v>0</v>
      </c>
      <c r="H640" s="52">
        <f t="shared" si="28"/>
        <v>0</v>
      </c>
      <c r="I640" s="60">
        <f t="shared" si="29"/>
        <v>0</v>
      </c>
      <c r="J640" s="54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</row>
    <row r="641" spans="1:21" ht="14.25" x14ac:dyDescent="0.2">
      <c r="A641" s="16" t="s">
        <v>134</v>
      </c>
      <c r="B641" s="115"/>
      <c r="C641" s="232">
        <v>1703150</v>
      </c>
      <c r="D641" s="16"/>
      <c r="E641" s="16">
        <v>2422130</v>
      </c>
      <c r="F641" s="13">
        <v>0</v>
      </c>
      <c r="G641" s="23">
        <f t="shared" si="27"/>
        <v>0</v>
      </c>
      <c r="H641" s="52">
        <f t="shared" si="28"/>
        <v>0</v>
      </c>
      <c r="I641" s="60">
        <f t="shared" si="29"/>
        <v>0</v>
      </c>
      <c r="J641" s="54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</row>
    <row r="642" spans="1:21" ht="14.25" x14ac:dyDescent="0.2">
      <c r="A642" s="16" t="s">
        <v>487</v>
      </c>
      <c r="B642" s="115"/>
      <c r="C642" s="232" t="s">
        <v>781</v>
      </c>
      <c r="D642" s="16"/>
      <c r="E642" s="16">
        <v>1373870</v>
      </c>
      <c r="F642" s="13">
        <v>0</v>
      </c>
      <c r="G642" s="23">
        <f t="shared" si="27"/>
        <v>0</v>
      </c>
      <c r="H642" s="52">
        <f t="shared" si="28"/>
        <v>0</v>
      </c>
      <c r="I642" s="60">
        <f t="shared" si="29"/>
        <v>0</v>
      </c>
      <c r="J642" s="54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</row>
    <row r="643" spans="1:21" ht="14.25" x14ac:dyDescent="0.2">
      <c r="A643" s="16" t="s">
        <v>135</v>
      </c>
      <c r="B643" s="115"/>
      <c r="C643" s="232"/>
      <c r="D643" s="16"/>
      <c r="E643" s="16">
        <v>1826430</v>
      </c>
      <c r="F643" s="13">
        <v>0</v>
      </c>
      <c r="G643" s="23">
        <f t="shared" si="27"/>
        <v>0</v>
      </c>
      <c r="H643" s="52">
        <f t="shared" si="28"/>
        <v>0</v>
      </c>
      <c r="I643" s="60">
        <f t="shared" si="29"/>
        <v>0</v>
      </c>
      <c r="J643" s="54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</row>
    <row r="644" spans="1:21" ht="14.25" x14ac:dyDescent="0.2">
      <c r="A644" s="16" t="s">
        <v>488</v>
      </c>
      <c r="B644" s="115"/>
      <c r="C644" s="232"/>
      <c r="D644" s="16"/>
      <c r="E644" s="16">
        <v>638250</v>
      </c>
      <c r="F644" s="13">
        <v>0</v>
      </c>
      <c r="G644" s="23">
        <f t="shared" si="27"/>
        <v>0</v>
      </c>
      <c r="H644" s="52">
        <f t="shared" si="28"/>
        <v>0</v>
      </c>
      <c r="I644" s="60">
        <f t="shared" si="29"/>
        <v>0</v>
      </c>
      <c r="J644" s="54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</row>
    <row r="645" spans="1:21" ht="14.25" x14ac:dyDescent="0.2">
      <c r="A645" s="16" t="s">
        <v>489</v>
      </c>
      <c r="B645" s="115"/>
      <c r="C645" s="232"/>
      <c r="D645" s="16"/>
      <c r="E645" s="16">
        <v>1274660</v>
      </c>
      <c r="F645" s="13">
        <v>0</v>
      </c>
      <c r="G645" s="23">
        <f t="shared" si="27"/>
        <v>0</v>
      </c>
      <c r="H645" s="52">
        <f t="shared" si="28"/>
        <v>0</v>
      </c>
      <c r="I645" s="60">
        <f t="shared" si="29"/>
        <v>0</v>
      </c>
      <c r="J645" s="54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</row>
    <row r="646" spans="1:21" ht="14.25" x14ac:dyDescent="0.2">
      <c r="A646" s="16" t="s">
        <v>136</v>
      </c>
      <c r="B646" s="115"/>
      <c r="C646" s="232">
        <v>2501124</v>
      </c>
      <c r="D646" s="16"/>
      <c r="E646" s="16">
        <v>2041030</v>
      </c>
      <c r="F646" s="13">
        <v>0</v>
      </c>
      <c r="G646" s="23">
        <f t="shared" si="27"/>
        <v>0</v>
      </c>
      <c r="H646" s="52">
        <f t="shared" si="28"/>
        <v>0</v>
      </c>
      <c r="I646" s="60">
        <f t="shared" si="29"/>
        <v>0</v>
      </c>
      <c r="J646" s="54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</row>
    <row r="647" spans="1:21" ht="14.25" x14ac:dyDescent="0.2">
      <c r="A647" s="16" t="s">
        <v>137</v>
      </c>
      <c r="B647" s="115"/>
      <c r="C647" s="232">
        <v>1703051</v>
      </c>
      <c r="D647" s="16"/>
      <c r="E647" s="16">
        <v>889230</v>
      </c>
      <c r="F647" s="13">
        <v>0</v>
      </c>
      <c r="G647" s="23">
        <f t="shared" si="27"/>
        <v>0</v>
      </c>
      <c r="H647" s="52">
        <f t="shared" si="28"/>
        <v>0</v>
      </c>
      <c r="I647" s="60">
        <f t="shared" si="29"/>
        <v>0</v>
      </c>
      <c r="J647" s="54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</row>
    <row r="648" spans="1:21" ht="14.25" x14ac:dyDescent="0.2">
      <c r="A648" s="16" t="s">
        <v>138</v>
      </c>
      <c r="B648" s="115"/>
      <c r="C648" s="232">
        <v>1703151</v>
      </c>
      <c r="D648" s="16"/>
      <c r="E648" s="16">
        <v>1359890</v>
      </c>
      <c r="F648" s="13">
        <v>0</v>
      </c>
      <c r="G648" s="23">
        <f t="shared" si="27"/>
        <v>0</v>
      </c>
      <c r="H648" s="52">
        <f t="shared" si="28"/>
        <v>0</v>
      </c>
      <c r="I648" s="60">
        <f t="shared" si="29"/>
        <v>0</v>
      </c>
      <c r="J648" s="54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</row>
    <row r="649" spans="1:21" ht="14.25" x14ac:dyDescent="0.2">
      <c r="A649" s="16" t="s">
        <v>139</v>
      </c>
      <c r="B649" s="115"/>
      <c r="C649" s="232" t="s">
        <v>782</v>
      </c>
      <c r="D649" s="16"/>
      <c r="E649" s="16">
        <v>969310</v>
      </c>
      <c r="F649" s="13">
        <v>0</v>
      </c>
      <c r="G649" s="23">
        <f t="shared" si="27"/>
        <v>0</v>
      </c>
      <c r="H649" s="52">
        <f t="shared" si="28"/>
        <v>0</v>
      </c>
      <c r="I649" s="60">
        <f t="shared" si="29"/>
        <v>0</v>
      </c>
      <c r="J649" s="54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</row>
    <row r="650" spans="1:21" ht="14.25" x14ac:dyDescent="0.2">
      <c r="A650" s="16" t="s">
        <v>140</v>
      </c>
      <c r="B650" s="115"/>
      <c r="C650" s="232">
        <v>3111003</v>
      </c>
      <c r="D650" s="16"/>
      <c r="E650" s="16">
        <v>52090</v>
      </c>
      <c r="F650" s="13">
        <v>0</v>
      </c>
      <c r="G650" s="23">
        <f t="shared" si="27"/>
        <v>0</v>
      </c>
      <c r="H650" s="52">
        <f t="shared" si="28"/>
        <v>0</v>
      </c>
      <c r="I650" s="60">
        <f t="shared" si="29"/>
        <v>0</v>
      </c>
      <c r="J650" s="54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</row>
    <row r="651" spans="1:21" ht="14.25" x14ac:dyDescent="0.2">
      <c r="A651" s="16" t="s">
        <v>141</v>
      </c>
      <c r="B651" s="115"/>
      <c r="C651" s="232"/>
      <c r="D651" s="16"/>
      <c r="E651" s="16">
        <v>1580910</v>
      </c>
      <c r="F651" s="13">
        <v>0</v>
      </c>
      <c r="G651" s="23">
        <f t="shared" si="27"/>
        <v>0</v>
      </c>
      <c r="H651" s="52">
        <f t="shared" si="28"/>
        <v>0</v>
      </c>
      <c r="I651" s="60">
        <f t="shared" si="29"/>
        <v>0</v>
      </c>
      <c r="J651" s="54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</row>
    <row r="652" spans="1:21" ht="14.25" x14ac:dyDescent="0.2">
      <c r="A652" s="16" t="s">
        <v>142</v>
      </c>
      <c r="B652" s="115"/>
      <c r="C652" s="232"/>
      <c r="D652" s="16"/>
      <c r="E652" s="16">
        <v>2043030</v>
      </c>
      <c r="F652" s="13">
        <v>0</v>
      </c>
      <c r="G652" s="23">
        <f t="shared" si="27"/>
        <v>0</v>
      </c>
      <c r="H652" s="52">
        <f t="shared" si="28"/>
        <v>0</v>
      </c>
      <c r="I652" s="60">
        <f t="shared" si="29"/>
        <v>0</v>
      </c>
      <c r="J652" s="54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</row>
    <row r="653" spans="1:21" x14ac:dyDescent="0.2">
      <c r="A653" s="16" t="s">
        <v>143</v>
      </c>
      <c r="B653" s="115"/>
      <c r="C653" s="219"/>
      <c r="D653" s="16"/>
      <c r="E653" s="16">
        <v>1713310</v>
      </c>
      <c r="F653" s="13">
        <v>0</v>
      </c>
      <c r="G653" s="23">
        <f t="shared" si="27"/>
        <v>0</v>
      </c>
      <c r="H653" s="52">
        <f t="shared" si="28"/>
        <v>0</v>
      </c>
      <c r="I653" s="60">
        <f t="shared" si="29"/>
        <v>0</v>
      </c>
      <c r="J653" s="54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</row>
    <row r="654" spans="1:21" x14ac:dyDescent="0.2">
      <c r="A654" s="16"/>
      <c r="B654" s="115"/>
      <c r="C654" s="219"/>
      <c r="D654" s="16"/>
      <c r="E654" s="16"/>
      <c r="F654" s="13"/>
      <c r="G654" s="23"/>
      <c r="H654" s="52">
        <f t="shared" si="28"/>
        <v>0</v>
      </c>
      <c r="I654" s="60">
        <f t="shared" si="29"/>
        <v>0</v>
      </c>
      <c r="J654" s="54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</row>
    <row r="655" spans="1:21" x14ac:dyDescent="0.2">
      <c r="A655" s="14" t="s">
        <v>144</v>
      </c>
      <c r="B655" s="114"/>
      <c r="C655" s="81"/>
      <c r="D655" s="14"/>
      <c r="E655" s="15"/>
      <c r="F655" s="15"/>
      <c r="G655" s="15"/>
      <c r="H655" s="52">
        <f t="shared" si="28"/>
        <v>0</v>
      </c>
      <c r="I655" s="60">
        <f t="shared" si="29"/>
        <v>0</v>
      </c>
      <c r="J655" s="54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</row>
    <row r="656" spans="1:21" ht="14.25" x14ac:dyDescent="0.2">
      <c r="A656" s="16" t="s">
        <v>145</v>
      </c>
      <c r="B656" s="115"/>
      <c r="C656" s="232">
        <v>801101</v>
      </c>
      <c r="D656" s="16"/>
      <c r="E656" s="16">
        <v>5810</v>
      </c>
      <c r="F656" s="13">
        <v>0</v>
      </c>
      <c r="G656" s="23">
        <f t="shared" si="27"/>
        <v>0</v>
      </c>
      <c r="H656" s="52">
        <f t="shared" si="28"/>
        <v>1</v>
      </c>
      <c r="I656" s="60">
        <f t="shared" si="29"/>
        <v>5810</v>
      </c>
      <c r="J656" s="54">
        <v>0</v>
      </c>
      <c r="K656" s="48">
        <v>1</v>
      </c>
      <c r="L656" s="48"/>
      <c r="M656" s="48"/>
      <c r="N656" s="48"/>
      <c r="O656" s="48"/>
      <c r="P656" s="48"/>
      <c r="Q656" s="48"/>
      <c r="R656" s="48"/>
      <c r="S656" s="48"/>
      <c r="T656" s="48"/>
      <c r="U656" s="48"/>
    </row>
    <row r="657" spans="1:21" ht="14.25" x14ac:dyDescent="0.2">
      <c r="A657" s="16" t="s">
        <v>146</v>
      </c>
      <c r="B657" s="115">
        <v>300</v>
      </c>
      <c r="C657" s="232">
        <v>3101001</v>
      </c>
      <c r="D657" s="16"/>
      <c r="E657" s="16">
        <v>126740</v>
      </c>
      <c r="F657" s="13">
        <v>300</v>
      </c>
      <c r="G657" s="23">
        <f t="shared" si="27"/>
        <v>38022000</v>
      </c>
      <c r="H657" s="52">
        <f t="shared" si="28"/>
        <v>65</v>
      </c>
      <c r="I657" s="60">
        <f t="shared" si="29"/>
        <v>8238100</v>
      </c>
      <c r="J657" s="54">
        <v>35</v>
      </c>
      <c r="K657" s="48">
        <v>30</v>
      </c>
      <c r="L657" s="48"/>
      <c r="M657" s="48"/>
      <c r="N657" s="48"/>
      <c r="O657" s="48"/>
      <c r="P657" s="48"/>
      <c r="Q657" s="48"/>
      <c r="R657" s="48"/>
      <c r="S657" s="48"/>
      <c r="T657" s="48"/>
      <c r="U657" s="48"/>
    </row>
    <row r="658" spans="1:21" ht="14.25" x14ac:dyDescent="0.2">
      <c r="A658" s="16" t="s">
        <v>147</v>
      </c>
      <c r="B658" s="115"/>
      <c r="C658" s="232">
        <v>3101101</v>
      </c>
      <c r="D658" s="16"/>
      <c r="E658" s="16">
        <v>139430</v>
      </c>
      <c r="F658" s="13">
        <v>0</v>
      </c>
      <c r="G658" s="23">
        <f t="shared" si="27"/>
        <v>0</v>
      </c>
      <c r="H658" s="52">
        <f t="shared" si="28"/>
        <v>0</v>
      </c>
      <c r="I658" s="60">
        <f t="shared" si="29"/>
        <v>0</v>
      </c>
      <c r="J658" s="54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</row>
    <row r="659" spans="1:21" ht="14.25" x14ac:dyDescent="0.2">
      <c r="A659" s="16" t="s">
        <v>148</v>
      </c>
      <c r="B659" s="115"/>
      <c r="C659" s="232">
        <v>3101002</v>
      </c>
      <c r="D659" s="16"/>
      <c r="E659" s="16">
        <v>205720</v>
      </c>
      <c r="F659" s="13">
        <v>0</v>
      </c>
      <c r="G659" s="23">
        <f t="shared" si="27"/>
        <v>0</v>
      </c>
      <c r="H659" s="52">
        <f t="shared" si="28"/>
        <v>0</v>
      </c>
      <c r="I659" s="60">
        <f t="shared" si="29"/>
        <v>0</v>
      </c>
      <c r="J659" s="54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</row>
    <row r="660" spans="1:21" ht="14.25" x14ac:dyDescent="0.2">
      <c r="A660" s="16" t="s">
        <v>149</v>
      </c>
      <c r="B660" s="115">
        <v>180</v>
      </c>
      <c r="C660" s="232" t="s">
        <v>779</v>
      </c>
      <c r="D660" s="16"/>
      <c r="E660" s="16">
        <v>230720</v>
      </c>
      <c r="F660" s="13">
        <v>180</v>
      </c>
      <c r="G660" s="23">
        <f t="shared" si="27"/>
        <v>41529600</v>
      </c>
      <c r="H660" s="52">
        <f t="shared" si="28"/>
        <v>42</v>
      </c>
      <c r="I660" s="60">
        <f t="shared" si="29"/>
        <v>9690240</v>
      </c>
      <c r="J660" s="54">
        <v>19</v>
      </c>
      <c r="K660" s="48">
        <v>23</v>
      </c>
      <c r="L660" s="48"/>
      <c r="M660" s="48"/>
      <c r="N660" s="48"/>
      <c r="O660" s="48"/>
      <c r="P660" s="48"/>
      <c r="Q660" s="48"/>
      <c r="R660" s="48"/>
      <c r="S660" s="48"/>
      <c r="T660" s="48"/>
      <c r="U660" s="48"/>
    </row>
    <row r="661" spans="1:21" ht="14.25" x14ac:dyDescent="0.2">
      <c r="A661" s="16" t="s">
        <v>150</v>
      </c>
      <c r="B661" s="115"/>
      <c r="C661" s="232" t="s">
        <v>780</v>
      </c>
      <c r="D661" s="16"/>
      <c r="E661" s="16">
        <v>1183560</v>
      </c>
      <c r="F661" s="13">
        <v>0</v>
      </c>
      <c r="G661" s="23">
        <f t="shared" si="27"/>
        <v>0</v>
      </c>
      <c r="H661" s="52">
        <f t="shared" si="28"/>
        <v>0</v>
      </c>
      <c r="I661" s="60">
        <f t="shared" si="29"/>
        <v>0</v>
      </c>
      <c r="J661" s="54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</row>
    <row r="662" spans="1:21" ht="14.25" x14ac:dyDescent="0.2">
      <c r="A662" s="16" t="s">
        <v>517</v>
      </c>
      <c r="B662" s="115"/>
      <c r="C662" s="232"/>
      <c r="D662" s="16"/>
      <c r="E662" s="16">
        <v>161650</v>
      </c>
      <c r="F662" s="13">
        <v>0</v>
      </c>
      <c r="G662" s="23">
        <f t="shared" si="27"/>
        <v>0</v>
      </c>
      <c r="H662" s="52">
        <f t="shared" si="28"/>
        <v>0</v>
      </c>
      <c r="I662" s="60">
        <f t="shared" si="29"/>
        <v>0</v>
      </c>
      <c r="J662" s="54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</row>
    <row r="663" spans="1:21" ht="14.25" x14ac:dyDescent="0.2">
      <c r="A663" s="16" t="s">
        <v>518</v>
      </c>
      <c r="B663" s="115"/>
      <c r="C663" s="232"/>
      <c r="D663" s="16"/>
      <c r="E663" s="16">
        <v>646560</v>
      </c>
      <c r="F663" s="13">
        <v>0</v>
      </c>
      <c r="G663" s="23">
        <f t="shared" si="27"/>
        <v>0</v>
      </c>
      <c r="H663" s="52">
        <f t="shared" si="28"/>
        <v>0</v>
      </c>
      <c r="I663" s="60">
        <f t="shared" si="29"/>
        <v>0</v>
      </c>
      <c r="J663" s="54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</row>
    <row r="664" spans="1:21" ht="14.25" x14ac:dyDescent="0.2">
      <c r="A664" s="16" t="s">
        <v>519</v>
      </c>
      <c r="B664" s="115"/>
      <c r="C664" s="232"/>
      <c r="D664" s="16"/>
      <c r="E664" s="16">
        <v>808210</v>
      </c>
      <c r="F664" s="13">
        <v>0</v>
      </c>
      <c r="G664" s="23">
        <f t="shared" si="27"/>
        <v>0</v>
      </c>
      <c r="H664" s="52">
        <f t="shared" si="28"/>
        <v>0</v>
      </c>
      <c r="I664" s="60">
        <f t="shared" si="29"/>
        <v>0</v>
      </c>
      <c r="J664" s="54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</row>
    <row r="665" spans="1:21" ht="14.25" x14ac:dyDescent="0.2">
      <c r="A665" s="16" t="s">
        <v>151</v>
      </c>
      <c r="B665" s="115"/>
      <c r="C665" s="232"/>
      <c r="D665" s="16"/>
      <c r="E665" s="16">
        <v>457300</v>
      </c>
      <c r="F665" s="13">
        <v>0</v>
      </c>
      <c r="G665" s="23">
        <f t="shared" si="27"/>
        <v>0</v>
      </c>
      <c r="H665" s="52">
        <f t="shared" si="28"/>
        <v>0</v>
      </c>
      <c r="I665" s="60">
        <f t="shared" si="29"/>
        <v>0</v>
      </c>
      <c r="J665" s="54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</row>
    <row r="666" spans="1:21" ht="14.25" x14ac:dyDescent="0.2">
      <c r="A666" s="16" t="s">
        <v>520</v>
      </c>
      <c r="B666" s="115"/>
      <c r="C666" s="232"/>
      <c r="D666" s="16"/>
      <c r="E666" s="16">
        <v>362040</v>
      </c>
      <c r="F666" s="13">
        <v>0</v>
      </c>
      <c r="G666" s="23">
        <f t="shared" si="27"/>
        <v>0</v>
      </c>
      <c r="H666" s="52">
        <f t="shared" si="28"/>
        <v>0</v>
      </c>
      <c r="I666" s="60">
        <f t="shared" si="29"/>
        <v>0</v>
      </c>
      <c r="J666" s="54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</row>
    <row r="667" spans="1:21" ht="14.25" x14ac:dyDescent="0.2">
      <c r="A667" s="16" t="s">
        <v>152</v>
      </c>
      <c r="B667" s="115"/>
      <c r="C667" s="232"/>
      <c r="D667" s="16"/>
      <c r="E667" s="16">
        <v>669720</v>
      </c>
      <c r="F667" s="13">
        <v>0</v>
      </c>
      <c r="G667" s="23">
        <f t="shared" si="27"/>
        <v>0</v>
      </c>
      <c r="H667" s="52">
        <f t="shared" si="28"/>
        <v>0</v>
      </c>
      <c r="I667" s="60">
        <f t="shared" si="29"/>
        <v>0</v>
      </c>
      <c r="J667" s="54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</row>
    <row r="668" spans="1:21" ht="14.25" x14ac:dyDescent="0.2">
      <c r="A668" s="16" t="s">
        <v>153</v>
      </c>
      <c r="B668" s="115"/>
      <c r="C668" s="232">
        <v>3002036</v>
      </c>
      <c r="D668" s="16"/>
      <c r="E668" s="16">
        <v>88120</v>
      </c>
      <c r="F668" s="13">
        <v>0</v>
      </c>
      <c r="G668" s="23">
        <f t="shared" ref="G668:G725" si="30">+ROUND(E668*F668,0)</f>
        <v>0</v>
      </c>
      <c r="H668" s="52">
        <f t="shared" si="28"/>
        <v>0</v>
      </c>
      <c r="I668" s="60">
        <f t="shared" si="29"/>
        <v>0</v>
      </c>
      <c r="J668" s="54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</row>
    <row r="669" spans="1:21" ht="14.25" x14ac:dyDescent="0.2">
      <c r="A669" s="16" t="s">
        <v>154</v>
      </c>
      <c r="B669" s="115"/>
      <c r="C669" s="232">
        <v>3002037</v>
      </c>
      <c r="D669" s="16"/>
      <c r="E669" s="16">
        <v>162920</v>
      </c>
      <c r="F669" s="13">
        <v>0</v>
      </c>
      <c r="G669" s="23">
        <f t="shared" si="30"/>
        <v>0</v>
      </c>
      <c r="H669" s="52">
        <f t="shared" si="28"/>
        <v>0</v>
      </c>
      <c r="I669" s="60">
        <f t="shared" si="29"/>
        <v>0</v>
      </c>
      <c r="J669" s="54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</row>
    <row r="670" spans="1:21" ht="14.25" x14ac:dyDescent="0.2">
      <c r="A670" s="16" t="s">
        <v>155</v>
      </c>
      <c r="B670" s="115">
        <v>180</v>
      </c>
      <c r="C670" s="232">
        <v>3101003</v>
      </c>
      <c r="D670" s="16"/>
      <c r="E670" s="16">
        <v>51330</v>
      </c>
      <c r="F670" s="13">
        <v>180</v>
      </c>
      <c r="G670" s="23">
        <f t="shared" si="30"/>
        <v>9239400</v>
      </c>
      <c r="H670" s="52">
        <f t="shared" si="28"/>
        <v>37</v>
      </c>
      <c r="I670" s="60">
        <f t="shared" si="29"/>
        <v>1899210</v>
      </c>
      <c r="J670" s="54">
        <v>16</v>
      </c>
      <c r="K670" s="48">
        <v>21</v>
      </c>
      <c r="L670" s="48"/>
      <c r="M670" s="48"/>
      <c r="N670" s="48"/>
      <c r="O670" s="48"/>
      <c r="P670" s="48"/>
      <c r="Q670" s="48"/>
      <c r="R670" s="48"/>
      <c r="S670" s="48"/>
      <c r="T670" s="48"/>
      <c r="U670" s="48"/>
    </row>
    <row r="671" spans="1:21" ht="14.25" x14ac:dyDescent="0.2">
      <c r="A671" s="16" t="s">
        <v>156</v>
      </c>
      <c r="B671" s="115"/>
      <c r="C671" s="232">
        <v>3101004</v>
      </c>
      <c r="D671" s="16"/>
      <c r="E671" s="16">
        <v>46530</v>
      </c>
      <c r="F671" s="13">
        <v>0</v>
      </c>
      <c r="G671" s="23">
        <f t="shared" si="30"/>
        <v>0</v>
      </c>
      <c r="H671" s="52">
        <f t="shared" si="28"/>
        <v>0</v>
      </c>
      <c r="I671" s="60">
        <f t="shared" si="29"/>
        <v>0</v>
      </c>
      <c r="J671" s="54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</row>
    <row r="672" spans="1:21" ht="14.25" x14ac:dyDescent="0.2">
      <c r="A672" s="16"/>
      <c r="B672" s="115"/>
      <c r="C672" s="232"/>
      <c r="D672" s="16"/>
      <c r="E672" s="16"/>
      <c r="F672" s="13"/>
      <c r="G672" s="23"/>
      <c r="H672" s="52">
        <f t="shared" si="28"/>
        <v>0</v>
      </c>
      <c r="I672" s="60">
        <f t="shared" si="29"/>
        <v>0</v>
      </c>
      <c r="J672" s="54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</row>
    <row r="673" spans="1:21" x14ac:dyDescent="0.2">
      <c r="A673" s="14" t="s">
        <v>157</v>
      </c>
      <c r="B673" s="114"/>
      <c r="C673" s="81"/>
      <c r="D673" s="14"/>
      <c r="E673" s="15"/>
      <c r="F673" s="15"/>
      <c r="G673" s="15"/>
      <c r="H673" s="52">
        <f t="shared" si="28"/>
        <v>0</v>
      </c>
      <c r="I673" s="60">
        <f t="shared" si="29"/>
        <v>0</v>
      </c>
      <c r="J673" s="54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</row>
    <row r="674" spans="1:21" x14ac:dyDescent="0.2">
      <c r="A674" s="16" t="s">
        <v>158</v>
      </c>
      <c r="B674" s="115">
        <v>1100</v>
      </c>
      <c r="C674" s="219">
        <v>3002023</v>
      </c>
      <c r="D674" s="16"/>
      <c r="E674" s="16">
        <v>85770</v>
      </c>
      <c r="F674" s="13">
        <v>1100</v>
      </c>
      <c r="G674" s="23">
        <f t="shared" si="30"/>
        <v>94347000</v>
      </c>
      <c r="H674" s="52">
        <f t="shared" si="28"/>
        <v>179</v>
      </c>
      <c r="I674" s="60">
        <f t="shared" si="29"/>
        <v>15352830</v>
      </c>
      <c r="J674" s="54">
        <v>91</v>
      </c>
      <c r="K674" s="48">
        <v>88</v>
      </c>
      <c r="L674" s="48"/>
      <c r="M674" s="48"/>
      <c r="N674" s="48"/>
      <c r="O674" s="48"/>
      <c r="P674" s="48"/>
      <c r="Q674" s="48"/>
      <c r="R674" s="48"/>
      <c r="S674" s="48"/>
      <c r="T674" s="48"/>
      <c r="U674" s="48"/>
    </row>
    <row r="675" spans="1:21" x14ac:dyDescent="0.2">
      <c r="A675" s="16"/>
      <c r="B675" s="115"/>
      <c r="C675" s="219"/>
      <c r="D675" s="16"/>
      <c r="E675" s="16"/>
      <c r="F675" s="13"/>
      <c r="G675" s="23"/>
      <c r="H675" s="52">
        <f t="shared" si="28"/>
        <v>0</v>
      </c>
      <c r="I675" s="60">
        <f t="shared" si="29"/>
        <v>0</v>
      </c>
      <c r="J675" s="54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</row>
    <row r="676" spans="1:21" x14ac:dyDescent="0.2">
      <c r="A676" s="14" t="s">
        <v>159</v>
      </c>
      <c r="B676" s="114"/>
      <c r="C676" s="81"/>
      <c r="D676" s="14"/>
      <c r="E676" s="15"/>
      <c r="F676" s="15"/>
      <c r="G676" s="15"/>
      <c r="H676" s="52">
        <f t="shared" si="28"/>
        <v>0</v>
      </c>
      <c r="I676" s="60">
        <f t="shared" si="29"/>
        <v>0</v>
      </c>
      <c r="J676" s="54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</row>
    <row r="677" spans="1:21" ht="14.25" x14ac:dyDescent="0.2">
      <c r="A677" s="16" t="s">
        <v>160</v>
      </c>
      <c r="B677" s="13">
        <v>880</v>
      </c>
      <c r="C677" s="232">
        <v>1701001</v>
      </c>
      <c r="D677" s="16"/>
      <c r="E677" s="16">
        <v>8920</v>
      </c>
      <c r="F677" s="13">
        <v>880</v>
      </c>
      <c r="G677" s="23">
        <f t="shared" si="30"/>
        <v>7849600</v>
      </c>
      <c r="H677" s="52">
        <f t="shared" si="28"/>
        <v>214</v>
      </c>
      <c r="I677" s="60">
        <f t="shared" si="29"/>
        <v>1908880</v>
      </c>
      <c r="J677" s="54">
        <v>98</v>
      </c>
      <c r="K677" s="48">
        <v>116</v>
      </c>
      <c r="L677" s="48"/>
      <c r="M677" s="48"/>
      <c r="N677" s="48"/>
      <c r="O677" s="48"/>
      <c r="P677" s="48"/>
      <c r="Q677" s="48"/>
      <c r="R677" s="48"/>
      <c r="S677" s="48"/>
      <c r="T677" s="48"/>
      <c r="U677" s="48"/>
    </row>
    <row r="678" spans="1:21" ht="27" x14ac:dyDescent="0.2">
      <c r="A678" s="16" t="s">
        <v>161</v>
      </c>
      <c r="B678" s="13">
        <v>80</v>
      </c>
      <c r="C678" s="232">
        <v>3007001</v>
      </c>
      <c r="D678" s="16"/>
      <c r="E678" s="16">
        <v>34880</v>
      </c>
      <c r="F678" s="13">
        <v>80</v>
      </c>
      <c r="G678" s="23">
        <f t="shared" si="30"/>
        <v>2790400</v>
      </c>
      <c r="H678" s="52">
        <f t="shared" ref="H678:H741" si="31">SUM(J678:U678)</f>
        <v>14</v>
      </c>
      <c r="I678" s="60">
        <f t="shared" ref="I678:I741" si="32">+H678*E678</f>
        <v>488320</v>
      </c>
      <c r="J678" s="54">
        <v>5</v>
      </c>
      <c r="K678" s="48">
        <v>9</v>
      </c>
      <c r="L678" s="48"/>
      <c r="M678" s="48"/>
      <c r="N678" s="48"/>
      <c r="O678" s="48"/>
      <c r="P678" s="48"/>
      <c r="Q678" s="48"/>
      <c r="R678" s="48"/>
      <c r="S678" s="48"/>
      <c r="T678" s="48"/>
      <c r="U678" s="48"/>
    </row>
    <row r="679" spans="1:21" ht="27" x14ac:dyDescent="0.2">
      <c r="A679" s="16" t="s">
        <v>162</v>
      </c>
      <c r="B679" s="13">
        <v>25</v>
      </c>
      <c r="C679" s="232">
        <v>3007101</v>
      </c>
      <c r="D679" s="16"/>
      <c r="E679" s="16">
        <v>380680</v>
      </c>
      <c r="F679" s="13">
        <v>25</v>
      </c>
      <c r="G679" s="23">
        <f t="shared" si="30"/>
        <v>9517000</v>
      </c>
      <c r="H679" s="52">
        <f t="shared" si="31"/>
        <v>2</v>
      </c>
      <c r="I679" s="60">
        <f t="shared" si="32"/>
        <v>761360</v>
      </c>
      <c r="J679" s="54">
        <v>2</v>
      </c>
      <c r="K679" s="48">
        <v>0</v>
      </c>
      <c r="L679" s="48"/>
      <c r="M679" s="48"/>
      <c r="N679" s="48"/>
      <c r="O679" s="48"/>
      <c r="P679" s="48"/>
      <c r="Q679" s="48"/>
      <c r="R679" s="48"/>
      <c r="S679" s="48"/>
      <c r="T679" s="48"/>
      <c r="U679" s="48"/>
    </row>
    <row r="680" spans="1:21" ht="14.25" x14ac:dyDescent="0.2">
      <c r="A680" s="16" t="s">
        <v>163</v>
      </c>
      <c r="B680" s="13">
        <v>100</v>
      </c>
      <c r="C680" s="232">
        <v>3007002</v>
      </c>
      <c r="D680" s="16"/>
      <c r="E680" s="16">
        <v>371530</v>
      </c>
      <c r="F680" s="13">
        <v>100</v>
      </c>
      <c r="G680" s="23">
        <f t="shared" si="30"/>
        <v>37153000</v>
      </c>
      <c r="H680" s="52">
        <f t="shared" si="31"/>
        <v>17</v>
      </c>
      <c r="I680" s="60">
        <f t="shared" si="32"/>
        <v>6316010</v>
      </c>
      <c r="J680" s="54">
        <v>7</v>
      </c>
      <c r="K680" s="48">
        <v>10</v>
      </c>
      <c r="L680" s="48"/>
      <c r="M680" s="48"/>
      <c r="N680" s="48"/>
      <c r="O680" s="48"/>
      <c r="P680" s="48"/>
      <c r="Q680" s="48"/>
      <c r="R680" s="48"/>
      <c r="S680" s="48"/>
      <c r="T680" s="48"/>
      <c r="U680" s="48"/>
    </row>
    <row r="681" spans="1:21" ht="14.25" x14ac:dyDescent="0.2">
      <c r="A681" s="16" t="s">
        <v>164</v>
      </c>
      <c r="B681" s="13">
        <v>240</v>
      </c>
      <c r="C681" s="232">
        <v>3007003</v>
      </c>
      <c r="D681" s="16"/>
      <c r="E681" s="16">
        <v>8070</v>
      </c>
      <c r="F681" s="13">
        <v>240</v>
      </c>
      <c r="G681" s="23">
        <f t="shared" si="30"/>
        <v>1936800</v>
      </c>
      <c r="H681" s="52">
        <f t="shared" si="31"/>
        <v>32</v>
      </c>
      <c r="I681" s="60">
        <f t="shared" si="32"/>
        <v>258240</v>
      </c>
      <c r="J681" s="54">
        <v>14</v>
      </c>
      <c r="K681" s="48">
        <v>18</v>
      </c>
      <c r="L681" s="48"/>
      <c r="M681" s="48"/>
      <c r="N681" s="48"/>
      <c r="O681" s="48"/>
      <c r="P681" s="48"/>
      <c r="Q681" s="48"/>
      <c r="R681" s="48"/>
      <c r="S681" s="48"/>
      <c r="T681" s="48"/>
      <c r="U681" s="48"/>
    </row>
    <row r="682" spans="1:21" x14ac:dyDescent="0.2">
      <c r="A682" s="16"/>
      <c r="B682" s="13"/>
      <c r="C682" s="219"/>
      <c r="D682" s="16"/>
      <c r="E682" s="16"/>
      <c r="F682" s="13"/>
      <c r="G682" s="23"/>
      <c r="H682" s="52">
        <f t="shared" si="31"/>
        <v>0</v>
      </c>
      <c r="I682" s="60">
        <f t="shared" si="32"/>
        <v>0</v>
      </c>
      <c r="J682" s="54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</row>
    <row r="683" spans="1:21" x14ac:dyDescent="0.2">
      <c r="A683" s="14" t="s">
        <v>165</v>
      </c>
      <c r="B683" s="15"/>
      <c r="C683" s="81"/>
      <c r="D683" s="14"/>
      <c r="E683" s="15"/>
      <c r="F683" s="15"/>
      <c r="G683" s="15"/>
      <c r="H683" s="52">
        <f t="shared" si="31"/>
        <v>0</v>
      </c>
      <c r="I683" s="60">
        <f t="shared" si="32"/>
        <v>0</v>
      </c>
      <c r="J683" s="54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</row>
    <row r="684" spans="1:21" ht="14.25" x14ac:dyDescent="0.2">
      <c r="A684" s="16" t="s">
        <v>166</v>
      </c>
      <c r="B684" s="13">
        <v>8</v>
      </c>
      <c r="C684" s="232">
        <v>3102003</v>
      </c>
      <c r="D684" s="16"/>
      <c r="E684" s="16">
        <v>15570</v>
      </c>
      <c r="F684" s="13">
        <v>8</v>
      </c>
      <c r="G684" s="23">
        <f t="shared" si="30"/>
        <v>124560</v>
      </c>
      <c r="H684" s="52">
        <f t="shared" si="31"/>
        <v>0</v>
      </c>
      <c r="I684" s="60">
        <f t="shared" si="32"/>
        <v>0</v>
      </c>
      <c r="J684" s="54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</row>
    <row r="685" spans="1:21" ht="14.25" x14ac:dyDescent="0.2">
      <c r="A685" s="16" t="s">
        <v>167</v>
      </c>
      <c r="B685" s="13">
        <v>5</v>
      </c>
      <c r="C685" s="232">
        <v>3102101</v>
      </c>
      <c r="D685" s="16"/>
      <c r="E685" s="16">
        <v>235990</v>
      </c>
      <c r="F685" s="13">
        <v>5</v>
      </c>
      <c r="G685" s="23">
        <f t="shared" si="30"/>
        <v>1179950</v>
      </c>
      <c r="H685" s="52">
        <f t="shared" si="31"/>
        <v>0</v>
      </c>
      <c r="I685" s="60">
        <f t="shared" si="32"/>
        <v>0</v>
      </c>
      <c r="J685" s="54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</row>
    <row r="686" spans="1:21" ht="14.25" x14ac:dyDescent="0.2">
      <c r="A686" s="16" t="s">
        <v>168</v>
      </c>
      <c r="B686" s="13">
        <v>2</v>
      </c>
      <c r="C686" s="232">
        <v>3102102</v>
      </c>
      <c r="D686" s="16"/>
      <c r="E686" s="16">
        <v>366110</v>
      </c>
      <c r="F686" s="13">
        <v>2</v>
      </c>
      <c r="G686" s="23">
        <f t="shared" si="30"/>
        <v>732220</v>
      </c>
      <c r="H686" s="52">
        <f t="shared" si="31"/>
        <v>0</v>
      </c>
      <c r="I686" s="60">
        <f t="shared" si="32"/>
        <v>0</v>
      </c>
      <c r="J686" s="54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</row>
    <row r="687" spans="1:21" ht="27" x14ac:dyDescent="0.2">
      <c r="A687" s="16" t="s">
        <v>169</v>
      </c>
      <c r="B687" s="13">
        <v>6</v>
      </c>
      <c r="C687" s="232">
        <v>3102001</v>
      </c>
      <c r="D687" s="16"/>
      <c r="E687" s="16">
        <v>44250</v>
      </c>
      <c r="F687" s="13">
        <v>6</v>
      </c>
      <c r="G687" s="23">
        <f t="shared" si="30"/>
        <v>265500</v>
      </c>
      <c r="H687" s="52">
        <f t="shared" si="31"/>
        <v>0</v>
      </c>
      <c r="I687" s="60">
        <f t="shared" si="32"/>
        <v>0</v>
      </c>
      <c r="J687" s="54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</row>
    <row r="688" spans="1:21" ht="27" x14ac:dyDescent="0.2">
      <c r="A688" s="16" t="s">
        <v>170</v>
      </c>
      <c r="B688" s="13">
        <v>205</v>
      </c>
      <c r="C688" s="232">
        <v>3102002</v>
      </c>
      <c r="D688" s="16"/>
      <c r="E688" s="16">
        <v>38190</v>
      </c>
      <c r="F688" s="13">
        <v>205</v>
      </c>
      <c r="G688" s="23">
        <f t="shared" si="30"/>
        <v>7828950</v>
      </c>
      <c r="H688" s="52">
        <f t="shared" si="31"/>
        <v>33</v>
      </c>
      <c r="I688" s="60">
        <f t="shared" si="32"/>
        <v>1260270</v>
      </c>
      <c r="J688" s="54">
        <v>12</v>
      </c>
      <c r="K688" s="48">
        <v>21</v>
      </c>
      <c r="L688" s="48"/>
      <c r="M688" s="48"/>
      <c r="N688" s="48"/>
      <c r="O688" s="48"/>
      <c r="P688" s="48"/>
      <c r="Q688" s="48"/>
      <c r="R688" s="48"/>
      <c r="S688" s="48"/>
      <c r="T688" s="48"/>
      <c r="U688" s="48"/>
    </row>
    <row r="689" spans="1:21" ht="14.25" x14ac:dyDescent="0.2">
      <c r="A689" s="16" t="s">
        <v>171</v>
      </c>
      <c r="B689" s="115"/>
      <c r="C689" s="232">
        <v>5003001</v>
      </c>
      <c r="D689" s="16"/>
      <c r="E689" s="16">
        <v>185000</v>
      </c>
      <c r="F689" s="13">
        <v>0</v>
      </c>
      <c r="G689" s="23">
        <f t="shared" si="30"/>
        <v>0</v>
      </c>
      <c r="H689" s="52">
        <f t="shared" si="31"/>
        <v>0</v>
      </c>
      <c r="I689" s="60">
        <f t="shared" si="32"/>
        <v>0</v>
      </c>
      <c r="J689" s="54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</row>
    <row r="690" spans="1:21" ht="14.25" x14ac:dyDescent="0.2">
      <c r="A690" s="16" t="s">
        <v>172</v>
      </c>
      <c r="B690" s="115"/>
      <c r="C690" s="232">
        <v>5003002</v>
      </c>
      <c r="D690" s="16"/>
      <c r="E690" s="16">
        <v>321190</v>
      </c>
      <c r="F690" s="13">
        <v>0</v>
      </c>
      <c r="G690" s="23">
        <f t="shared" si="30"/>
        <v>0</v>
      </c>
      <c r="H690" s="52">
        <f t="shared" si="31"/>
        <v>0</v>
      </c>
      <c r="I690" s="60">
        <f t="shared" si="32"/>
        <v>0</v>
      </c>
      <c r="J690" s="54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</row>
    <row r="691" spans="1:21" ht="14.25" x14ac:dyDescent="0.2">
      <c r="A691" s="16"/>
      <c r="B691" s="115"/>
      <c r="C691" s="232"/>
      <c r="D691" s="16"/>
      <c r="E691" s="16"/>
      <c r="F691" s="13"/>
      <c r="G691" s="23"/>
      <c r="H691" s="52">
        <f t="shared" si="31"/>
        <v>0</v>
      </c>
      <c r="I691" s="60">
        <f t="shared" si="32"/>
        <v>0</v>
      </c>
      <c r="J691" s="54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</row>
    <row r="692" spans="1:21" x14ac:dyDescent="0.2">
      <c r="A692" s="174" t="s">
        <v>173</v>
      </c>
      <c r="B692" s="175"/>
      <c r="C692" s="176"/>
      <c r="D692" s="174"/>
      <c r="E692" s="177"/>
      <c r="F692" s="177"/>
      <c r="G692" s="177"/>
      <c r="H692" s="52">
        <f t="shared" si="31"/>
        <v>0</v>
      </c>
      <c r="I692" s="60">
        <f t="shared" si="32"/>
        <v>0</v>
      </c>
      <c r="J692" s="54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</row>
    <row r="693" spans="1:21" ht="14.25" x14ac:dyDescent="0.2">
      <c r="A693" s="16" t="s">
        <v>174</v>
      </c>
      <c r="B693" s="13">
        <v>250</v>
      </c>
      <c r="C693" s="232">
        <v>5002101</v>
      </c>
      <c r="D693" s="16"/>
      <c r="E693" s="16">
        <v>23580</v>
      </c>
      <c r="F693" s="13">
        <v>250</v>
      </c>
      <c r="G693" s="23">
        <f t="shared" si="30"/>
        <v>5895000</v>
      </c>
      <c r="H693" s="52">
        <f t="shared" si="31"/>
        <v>31</v>
      </c>
      <c r="I693" s="60">
        <f t="shared" si="32"/>
        <v>730980</v>
      </c>
      <c r="J693" s="54">
        <v>13</v>
      </c>
      <c r="K693" s="48">
        <v>18</v>
      </c>
      <c r="L693" s="48"/>
      <c r="M693" s="48"/>
      <c r="N693" s="48"/>
      <c r="O693" s="48"/>
      <c r="P693" s="48"/>
      <c r="Q693" s="48"/>
      <c r="R693" s="48"/>
      <c r="S693" s="48"/>
      <c r="T693" s="48"/>
      <c r="U693" s="48"/>
    </row>
    <row r="694" spans="1:21" ht="14.25" x14ac:dyDescent="0.2">
      <c r="A694" s="16" t="s">
        <v>175</v>
      </c>
      <c r="B694" s="13">
        <v>4</v>
      </c>
      <c r="C694" s="232">
        <v>5003001</v>
      </c>
      <c r="D694" s="16"/>
      <c r="E694" s="16">
        <v>185000</v>
      </c>
      <c r="F694" s="13">
        <v>4</v>
      </c>
      <c r="G694" s="23">
        <f t="shared" si="30"/>
        <v>740000</v>
      </c>
      <c r="H694" s="52">
        <f t="shared" si="31"/>
        <v>1</v>
      </c>
      <c r="I694" s="60">
        <f t="shared" si="32"/>
        <v>185000</v>
      </c>
      <c r="J694" s="54">
        <v>1</v>
      </c>
      <c r="K694" s="48">
        <v>0</v>
      </c>
      <c r="L694" s="48"/>
      <c r="M694" s="48"/>
      <c r="N694" s="48"/>
      <c r="O694" s="48"/>
      <c r="P694" s="48"/>
      <c r="Q694" s="48"/>
      <c r="R694" s="48"/>
      <c r="S694" s="48"/>
      <c r="T694" s="48"/>
      <c r="U694" s="48"/>
    </row>
    <row r="695" spans="1:21" ht="14.25" x14ac:dyDescent="0.2">
      <c r="A695" s="16" t="s">
        <v>176</v>
      </c>
      <c r="B695" s="13">
        <v>40</v>
      </c>
      <c r="C695" s="232">
        <v>5003002</v>
      </c>
      <c r="D695" s="16"/>
      <c r="E695" s="16">
        <v>321190</v>
      </c>
      <c r="F695" s="13">
        <v>40</v>
      </c>
      <c r="G695" s="23">
        <f t="shared" si="30"/>
        <v>12847600</v>
      </c>
      <c r="H695" s="52">
        <f t="shared" si="31"/>
        <v>18</v>
      </c>
      <c r="I695" s="60">
        <f t="shared" si="32"/>
        <v>5781420</v>
      </c>
      <c r="J695" s="54">
        <v>9</v>
      </c>
      <c r="K695" s="48">
        <v>9</v>
      </c>
      <c r="L695" s="48"/>
      <c r="M695" s="48"/>
      <c r="N695" s="48"/>
      <c r="O695" s="48"/>
      <c r="P695" s="48"/>
      <c r="Q695" s="48"/>
      <c r="R695" s="48"/>
      <c r="S695" s="48"/>
      <c r="T695" s="48"/>
      <c r="U695" s="48"/>
    </row>
    <row r="696" spans="1:21" ht="14.25" x14ac:dyDescent="0.2">
      <c r="A696" s="16"/>
      <c r="B696" s="13"/>
      <c r="C696" s="232"/>
      <c r="D696" s="16"/>
      <c r="E696" s="16"/>
      <c r="F696" s="13"/>
      <c r="G696" s="23"/>
      <c r="H696" s="52">
        <f t="shared" si="31"/>
        <v>0</v>
      </c>
      <c r="I696" s="60">
        <f t="shared" si="32"/>
        <v>0</v>
      </c>
      <c r="J696" s="54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</row>
    <row r="697" spans="1:21" x14ac:dyDescent="0.2">
      <c r="A697" s="14" t="s">
        <v>177</v>
      </c>
      <c r="B697" s="15"/>
      <c r="C697" s="81"/>
      <c r="D697" s="14"/>
      <c r="E697" s="15"/>
      <c r="F697" s="15"/>
      <c r="G697" s="15"/>
      <c r="H697" s="52">
        <f t="shared" si="31"/>
        <v>0</v>
      </c>
      <c r="I697" s="60">
        <f t="shared" si="32"/>
        <v>0</v>
      </c>
      <c r="J697" s="54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</row>
    <row r="698" spans="1:21" ht="14.25" x14ac:dyDescent="0.2">
      <c r="A698" s="16" t="s">
        <v>178</v>
      </c>
      <c r="B698" s="13">
        <v>190</v>
      </c>
      <c r="C698" s="232">
        <v>3104001</v>
      </c>
      <c r="D698" s="16"/>
      <c r="E698" s="16">
        <v>232330</v>
      </c>
      <c r="F698" s="13">
        <v>190</v>
      </c>
      <c r="G698" s="23">
        <f t="shared" si="30"/>
        <v>44142700</v>
      </c>
      <c r="H698" s="52">
        <f t="shared" si="31"/>
        <v>28</v>
      </c>
      <c r="I698" s="60">
        <f t="shared" si="32"/>
        <v>6505240</v>
      </c>
      <c r="J698" s="54">
        <v>20</v>
      </c>
      <c r="K698" s="48">
        <v>8</v>
      </c>
      <c r="L698" s="48"/>
      <c r="M698" s="48"/>
      <c r="N698" s="48"/>
      <c r="O698" s="48"/>
      <c r="P698" s="48"/>
      <c r="Q698" s="48"/>
      <c r="R698" s="48"/>
      <c r="S698" s="48"/>
      <c r="T698" s="48"/>
      <c r="U698" s="48"/>
    </row>
    <row r="699" spans="1:21" ht="14.25" x14ac:dyDescent="0.2">
      <c r="A699" s="16" t="s">
        <v>179</v>
      </c>
      <c r="B699" s="13">
        <v>0</v>
      </c>
      <c r="C699" s="232">
        <v>2001023</v>
      </c>
      <c r="D699" s="16"/>
      <c r="E699" s="16">
        <v>685070</v>
      </c>
      <c r="F699" s="13">
        <v>0</v>
      </c>
      <c r="G699" s="23">
        <f t="shared" si="30"/>
        <v>0</v>
      </c>
      <c r="H699" s="52">
        <f t="shared" si="31"/>
        <v>0</v>
      </c>
      <c r="I699" s="60">
        <f t="shared" si="32"/>
        <v>0</v>
      </c>
      <c r="J699" s="54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</row>
    <row r="700" spans="1:21" ht="14.25" x14ac:dyDescent="0.2">
      <c r="A700" s="16" t="s">
        <v>180</v>
      </c>
      <c r="B700" s="13">
        <v>65</v>
      </c>
      <c r="C700" s="232">
        <v>3104101</v>
      </c>
      <c r="D700" s="16"/>
      <c r="E700" s="16">
        <v>142190</v>
      </c>
      <c r="F700" s="13">
        <v>65</v>
      </c>
      <c r="G700" s="23">
        <f t="shared" si="30"/>
        <v>9242350</v>
      </c>
      <c r="H700" s="52">
        <f t="shared" si="31"/>
        <v>11</v>
      </c>
      <c r="I700" s="60">
        <f t="shared" si="32"/>
        <v>1564090</v>
      </c>
      <c r="J700" s="54">
        <v>9</v>
      </c>
      <c r="K700" s="48">
        <v>2</v>
      </c>
      <c r="L700" s="48"/>
      <c r="M700" s="48"/>
      <c r="N700" s="48"/>
      <c r="O700" s="48"/>
      <c r="P700" s="48"/>
      <c r="Q700" s="48"/>
      <c r="R700" s="48"/>
      <c r="S700" s="48"/>
      <c r="T700" s="48"/>
      <c r="U700" s="48"/>
    </row>
    <row r="701" spans="1:21" ht="27" x14ac:dyDescent="0.2">
      <c r="A701" s="16" t="s">
        <v>181</v>
      </c>
      <c r="B701" s="13">
        <v>52</v>
      </c>
      <c r="C701" s="232" t="s">
        <v>778</v>
      </c>
      <c r="D701" s="16"/>
      <c r="E701" s="16">
        <v>871840</v>
      </c>
      <c r="F701" s="13">
        <v>52</v>
      </c>
      <c r="G701" s="23">
        <f t="shared" si="30"/>
        <v>45335680</v>
      </c>
      <c r="H701" s="52">
        <f t="shared" si="31"/>
        <v>12</v>
      </c>
      <c r="I701" s="60">
        <f t="shared" si="32"/>
        <v>10462080</v>
      </c>
      <c r="J701" s="54">
        <v>10</v>
      </c>
      <c r="K701" s="48">
        <v>2</v>
      </c>
      <c r="L701" s="48"/>
      <c r="M701" s="48"/>
      <c r="N701" s="48"/>
      <c r="O701" s="48"/>
      <c r="P701" s="48"/>
      <c r="Q701" s="48"/>
      <c r="R701" s="48"/>
      <c r="S701" s="48"/>
      <c r="T701" s="48"/>
      <c r="U701" s="48"/>
    </row>
    <row r="702" spans="1:21" ht="27" x14ac:dyDescent="0.2">
      <c r="A702" s="16" t="s">
        <v>182</v>
      </c>
      <c r="B702" s="13">
        <v>0</v>
      </c>
      <c r="C702" s="232">
        <v>1502052</v>
      </c>
      <c r="D702" s="16"/>
      <c r="E702" s="16">
        <v>1583350</v>
      </c>
      <c r="F702" s="13">
        <v>0</v>
      </c>
      <c r="G702" s="23">
        <f t="shared" si="30"/>
        <v>0</v>
      </c>
      <c r="H702" s="52">
        <f t="shared" si="31"/>
        <v>0</v>
      </c>
      <c r="I702" s="60">
        <f t="shared" si="32"/>
        <v>0</v>
      </c>
      <c r="J702" s="54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</row>
    <row r="703" spans="1:21" ht="27" x14ac:dyDescent="0.2">
      <c r="A703" s="16" t="s">
        <v>183</v>
      </c>
      <c r="B703" s="13">
        <v>0</v>
      </c>
      <c r="C703" s="232"/>
      <c r="D703" s="16"/>
      <c r="E703" s="16">
        <v>960580</v>
      </c>
      <c r="F703" s="13">
        <v>0</v>
      </c>
      <c r="G703" s="23">
        <f t="shared" si="30"/>
        <v>0</v>
      </c>
      <c r="H703" s="52">
        <f t="shared" si="31"/>
        <v>0</v>
      </c>
      <c r="I703" s="60">
        <f t="shared" si="32"/>
        <v>0</v>
      </c>
      <c r="J703" s="54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</row>
    <row r="704" spans="1:21" ht="14.25" x14ac:dyDescent="0.2">
      <c r="A704" s="16" t="s">
        <v>151</v>
      </c>
      <c r="B704" s="13">
        <v>0</v>
      </c>
      <c r="C704" s="232"/>
      <c r="D704" s="16"/>
      <c r="E704" s="16">
        <v>457300</v>
      </c>
      <c r="F704" s="13">
        <v>0</v>
      </c>
      <c r="G704" s="23">
        <f t="shared" si="30"/>
        <v>0</v>
      </c>
      <c r="H704" s="52">
        <f t="shared" si="31"/>
        <v>0</v>
      </c>
      <c r="I704" s="60">
        <f t="shared" si="32"/>
        <v>0</v>
      </c>
      <c r="J704" s="54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</row>
    <row r="705" spans="1:21" ht="14.25" x14ac:dyDescent="0.2">
      <c r="A705" s="16" t="s">
        <v>152</v>
      </c>
      <c r="B705" s="13">
        <v>0</v>
      </c>
      <c r="C705" s="232"/>
      <c r="D705" s="16"/>
      <c r="E705" s="16">
        <v>669720</v>
      </c>
      <c r="F705" s="13">
        <v>0</v>
      </c>
      <c r="G705" s="23">
        <f t="shared" si="30"/>
        <v>0</v>
      </c>
      <c r="H705" s="52">
        <f t="shared" si="31"/>
        <v>0</v>
      </c>
      <c r="I705" s="60">
        <f t="shared" si="32"/>
        <v>0</v>
      </c>
      <c r="J705" s="54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</row>
    <row r="706" spans="1:21" ht="14.25" x14ac:dyDescent="0.2">
      <c r="A706" s="16" t="s">
        <v>520</v>
      </c>
      <c r="B706" s="13">
        <v>0</v>
      </c>
      <c r="C706" s="232"/>
      <c r="D706" s="16"/>
      <c r="E706" s="16">
        <v>362040</v>
      </c>
      <c r="F706" s="13">
        <v>0</v>
      </c>
      <c r="G706" s="23">
        <f t="shared" si="30"/>
        <v>0</v>
      </c>
      <c r="H706" s="52">
        <f t="shared" si="31"/>
        <v>0</v>
      </c>
      <c r="I706" s="60">
        <f t="shared" si="32"/>
        <v>0</v>
      </c>
      <c r="J706" s="54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</row>
    <row r="707" spans="1:21" ht="14.25" x14ac:dyDescent="0.2">
      <c r="A707" s="16" t="s">
        <v>184</v>
      </c>
      <c r="B707" s="13">
        <v>0</v>
      </c>
      <c r="C707" s="232"/>
      <c r="D707" s="16"/>
      <c r="E707" s="16">
        <v>362040</v>
      </c>
      <c r="F707" s="13">
        <v>0</v>
      </c>
      <c r="G707" s="23">
        <f t="shared" si="30"/>
        <v>0</v>
      </c>
      <c r="H707" s="52">
        <f t="shared" si="31"/>
        <v>0</v>
      </c>
      <c r="I707" s="60">
        <f t="shared" si="32"/>
        <v>0</v>
      </c>
      <c r="J707" s="54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</row>
    <row r="708" spans="1:21" ht="14.25" x14ac:dyDescent="0.2">
      <c r="A708" s="16" t="s">
        <v>185</v>
      </c>
      <c r="B708" s="13">
        <v>0</v>
      </c>
      <c r="C708" s="232"/>
      <c r="D708" s="16"/>
      <c r="E708" s="16">
        <v>610100</v>
      </c>
      <c r="F708" s="13">
        <v>0</v>
      </c>
      <c r="G708" s="23">
        <f t="shared" si="30"/>
        <v>0</v>
      </c>
      <c r="H708" s="52">
        <f t="shared" si="31"/>
        <v>0</v>
      </c>
      <c r="I708" s="60">
        <f t="shared" si="32"/>
        <v>0</v>
      </c>
      <c r="J708" s="54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</row>
    <row r="709" spans="1:21" ht="14.25" x14ac:dyDescent="0.2">
      <c r="A709" s="16" t="s">
        <v>186</v>
      </c>
      <c r="B709" s="13">
        <v>0</v>
      </c>
      <c r="C709" s="232">
        <v>3002034</v>
      </c>
      <c r="D709" s="16"/>
      <c r="E709" s="16">
        <v>195020</v>
      </c>
      <c r="F709" s="13">
        <v>0</v>
      </c>
      <c r="G709" s="23">
        <f t="shared" si="30"/>
        <v>0</v>
      </c>
      <c r="H709" s="52">
        <f t="shared" si="31"/>
        <v>0</v>
      </c>
      <c r="I709" s="60">
        <f t="shared" si="32"/>
        <v>0</v>
      </c>
      <c r="J709" s="54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</row>
    <row r="710" spans="1:21" ht="14.25" x14ac:dyDescent="0.2">
      <c r="A710" s="16" t="s">
        <v>187</v>
      </c>
      <c r="B710" s="13">
        <v>0</v>
      </c>
      <c r="C710" s="232">
        <v>3002135</v>
      </c>
      <c r="D710" s="16"/>
      <c r="E710" s="16">
        <v>147690</v>
      </c>
      <c r="F710" s="13">
        <v>0</v>
      </c>
      <c r="G710" s="23">
        <f t="shared" si="30"/>
        <v>0</v>
      </c>
      <c r="H710" s="52">
        <f t="shared" si="31"/>
        <v>0</v>
      </c>
      <c r="I710" s="60">
        <f t="shared" si="32"/>
        <v>0</v>
      </c>
      <c r="J710" s="54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</row>
    <row r="711" spans="1:21" ht="14.25" x14ac:dyDescent="0.2">
      <c r="A711" s="16" t="s">
        <v>188</v>
      </c>
      <c r="B711" s="13">
        <v>0</v>
      </c>
      <c r="C711" s="232">
        <v>3002136</v>
      </c>
      <c r="D711" s="16"/>
      <c r="E711" s="16">
        <v>305050</v>
      </c>
      <c r="F711" s="13">
        <v>0</v>
      </c>
      <c r="G711" s="23">
        <f t="shared" si="30"/>
        <v>0</v>
      </c>
      <c r="H711" s="52">
        <f t="shared" si="31"/>
        <v>0</v>
      </c>
      <c r="I711" s="60">
        <f t="shared" si="32"/>
        <v>0</v>
      </c>
      <c r="J711" s="54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</row>
    <row r="712" spans="1:21" ht="14.25" x14ac:dyDescent="0.2">
      <c r="A712" s="16" t="s">
        <v>189</v>
      </c>
      <c r="B712" s="13">
        <v>0</v>
      </c>
      <c r="C712" s="232">
        <v>3002137</v>
      </c>
      <c r="D712" s="16"/>
      <c r="E712" s="16">
        <v>66640</v>
      </c>
      <c r="F712" s="13">
        <v>0</v>
      </c>
      <c r="G712" s="23">
        <f t="shared" si="30"/>
        <v>0</v>
      </c>
      <c r="H712" s="52">
        <f t="shared" si="31"/>
        <v>0</v>
      </c>
      <c r="I712" s="60">
        <f t="shared" si="32"/>
        <v>0</v>
      </c>
      <c r="J712" s="54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</row>
    <row r="713" spans="1:21" ht="14.25" x14ac:dyDescent="0.2">
      <c r="A713" s="16" t="s">
        <v>190</v>
      </c>
      <c r="B713" s="13">
        <v>1500</v>
      </c>
      <c r="C713" s="232">
        <v>3104002</v>
      </c>
      <c r="D713" s="16"/>
      <c r="E713" s="16">
        <v>66710</v>
      </c>
      <c r="F713" s="13">
        <v>1500</v>
      </c>
      <c r="G713" s="23">
        <f t="shared" si="30"/>
        <v>100065000</v>
      </c>
      <c r="H713" s="52">
        <f t="shared" si="31"/>
        <v>279</v>
      </c>
      <c r="I713" s="60">
        <f t="shared" si="32"/>
        <v>18612090</v>
      </c>
      <c r="J713" s="54">
        <v>136</v>
      </c>
      <c r="K713" s="48">
        <v>143</v>
      </c>
      <c r="L713" s="48"/>
      <c r="M713" s="48"/>
      <c r="N713" s="48"/>
      <c r="O713" s="48"/>
      <c r="P713" s="48"/>
      <c r="Q713" s="48"/>
      <c r="R713" s="48"/>
      <c r="S713" s="48"/>
      <c r="T713" s="48"/>
      <c r="U713" s="48"/>
    </row>
    <row r="714" spans="1:21" ht="14.25" x14ac:dyDescent="0.2">
      <c r="A714" s="16" t="s">
        <v>191</v>
      </c>
      <c r="B714" s="13">
        <v>490</v>
      </c>
      <c r="C714" s="232">
        <v>3104003</v>
      </c>
      <c r="D714" s="16"/>
      <c r="E714" s="16">
        <v>17720</v>
      </c>
      <c r="F714" s="13">
        <v>490</v>
      </c>
      <c r="G714" s="23">
        <f t="shared" si="30"/>
        <v>8682800</v>
      </c>
      <c r="H714" s="52">
        <f t="shared" si="31"/>
        <v>87</v>
      </c>
      <c r="I714" s="60">
        <f t="shared" si="32"/>
        <v>1541640</v>
      </c>
      <c r="J714" s="54">
        <v>71</v>
      </c>
      <c r="K714" s="48">
        <v>16</v>
      </c>
      <c r="L714" s="48"/>
      <c r="M714" s="48"/>
      <c r="N714" s="48"/>
      <c r="O714" s="48"/>
      <c r="P714" s="48"/>
      <c r="Q714" s="48"/>
      <c r="R714" s="48"/>
      <c r="S714" s="48"/>
      <c r="T714" s="48"/>
      <c r="U714" s="48"/>
    </row>
    <row r="715" spans="1:21" ht="14.25" x14ac:dyDescent="0.2">
      <c r="A715" s="16" t="s">
        <v>192</v>
      </c>
      <c r="B715" s="13">
        <v>35</v>
      </c>
      <c r="C715" s="232">
        <v>3104004</v>
      </c>
      <c r="D715" s="16"/>
      <c r="E715" s="16">
        <v>78430</v>
      </c>
      <c r="F715" s="13">
        <v>35</v>
      </c>
      <c r="G715" s="23">
        <f t="shared" si="30"/>
        <v>2745050</v>
      </c>
      <c r="H715" s="52">
        <f t="shared" si="31"/>
        <v>6</v>
      </c>
      <c r="I715" s="60">
        <f t="shared" si="32"/>
        <v>470580</v>
      </c>
      <c r="J715" s="54">
        <v>6</v>
      </c>
      <c r="K715" s="48">
        <v>0</v>
      </c>
      <c r="L715" s="48"/>
      <c r="M715" s="48"/>
      <c r="N715" s="48"/>
      <c r="O715" s="48"/>
      <c r="P715" s="48"/>
      <c r="Q715" s="48"/>
      <c r="R715" s="48"/>
      <c r="S715" s="48"/>
      <c r="T715" s="48"/>
      <c r="U715" s="48"/>
    </row>
    <row r="716" spans="1:21" ht="14.25" x14ac:dyDescent="0.2">
      <c r="A716" s="16"/>
      <c r="B716" s="13"/>
      <c r="C716" s="232"/>
      <c r="D716" s="16"/>
      <c r="E716" s="16"/>
      <c r="F716" s="13"/>
      <c r="G716" s="23"/>
      <c r="H716" s="52">
        <f t="shared" si="31"/>
        <v>0</v>
      </c>
      <c r="I716" s="60">
        <f t="shared" si="32"/>
        <v>0</v>
      </c>
      <c r="J716" s="54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</row>
    <row r="717" spans="1:21" x14ac:dyDescent="0.2">
      <c r="A717" s="14" t="s">
        <v>193</v>
      </c>
      <c r="B717" s="114"/>
      <c r="C717" s="81"/>
      <c r="D717" s="14"/>
      <c r="E717" s="15"/>
      <c r="F717" s="15"/>
      <c r="G717" s="15"/>
      <c r="H717" s="52">
        <f t="shared" si="31"/>
        <v>0</v>
      </c>
      <c r="I717" s="60">
        <f t="shared" si="32"/>
        <v>0</v>
      </c>
      <c r="J717" s="54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</row>
    <row r="718" spans="1:21" ht="14.25" x14ac:dyDescent="0.2">
      <c r="A718" s="16" t="s">
        <v>194</v>
      </c>
      <c r="B718" s="13">
        <v>1</v>
      </c>
      <c r="C718" s="232">
        <v>1105002</v>
      </c>
      <c r="D718" s="16"/>
      <c r="E718" s="16">
        <v>17170</v>
      </c>
      <c r="F718" s="13">
        <v>1</v>
      </c>
      <c r="G718" s="23">
        <f t="shared" si="30"/>
        <v>17170</v>
      </c>
      <c r="H718" s="52">
        <f t="shared" si="31"/>
        <v>0</v>
      </c>
      <c r="I718" s="60">
        <f t="shared" si="32"/>
        <v>0</v>
      </c>
      <c r="J718" s="54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</row>
    <row r="719" spans="1:21" ht="14.25" x14ac:dyDescent="0.2">
      <c r="A719" s="16" t="s">
        <v>195</v>
      </c>
      <c r="B719" s="13">
        <v>1</v>
      </c>
      <c r="C719" s="232">
        <v>1105001</v>
      </c>
      <c r="D719" s="16"/>
      <c r="E719" s="16">
        <v>217410</v>
      </c>
      <c r="F719" s="13">
        <v>1</v>
      </c>
      <c r="G719" s="23">
        <f t="shared" si="30"/>
        <v>217410</v>
      </c>
      <c r="H719" s="52">
        <f t="shared" si="31"/>
        <v>0</v>
      </c>
      <c r="I719" s="60">
        <f t="shared" si="32"/>
        <v>0</v>
      </c>
      <c r="J719" s="54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</row>
    <row r="720" spans="1:21" ht="14.25" x14ac:dyDescent="0.2">
      <c r="A720" s="16" t="s">
        <v>196</v>
      </c>
      <c r="B720" s="13">
        <v>0</v>
      </c>
      <c r="C720" s="232">
        <v>1103037</v>
      </c>
      <c r="D720" s="16"/>
      <c r="E720" s="16">
        <v>2944070</v>
      </c>
      <c r="F720" s="13">
        <v>0</v>
      </c>
      <c r="G720" s="23">
        <f t="shared" si="30"/>
        <v>0</v>
      </c>
      <c r="H720" s="52">
        <f t="shared" si="31"/>
        <v>0</v>
      </c>
      <c r="I720" s="60">
        <f t="shared" si="32"/>
        <v>0</v>
      </c>
      <c r="J720" s="54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</row>
    <row r="721" spans="1:21" ht="14.25" x14ac:dyDescent="0.2">
      <c r="A721" s="16" t="s">
        <v>197</v>
      </c>
      <c r="B721" s="13">
        <v>0</v>
      </c>
      <c r="C721" s="232">
        <v>1103047</v>
      </c>
      <c r="D721" s="16"/>
      <c r="E721" s="16">
        <v>1267900</v>
      </c>
      <c r="F721" s="13">
        <v>0</v>
      </c>
      <c r="G721" s="23">
        <f t="shared" si="30"/>
        <v>0</v>
      </c>
      <c r="H721" s="52">
        <f t="shared" si="31"/>
        <v>0</v>
      </c>
      <c r="I721" s="60">
        <f t="shared" si="32"/>
        <v>0</v>
      </c>
      <c r="J721" s="54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</row>
    <row r="722" spans="1:21" ht="14.25" x14ac:dyDescent="0.2">
      <c r="A722" s="16" t="s">
        <v>198</v>
      </c>
      <c r="B722" s="13">
        <v>0</v>
      </c>
      <c r="C722" s="232">
        <v>1105003</v>
      </c>
      <c r="D722" s="16"/>
      <c r="E722" s="16">
        <v>31120</v>
      </c>
      <c r="F722" s="13">
        <v>0</v>
      </c>
      <c r="G722" s="23">
        <f t="shared" si="30"/>
        <v>0</v>
      </c>
      <c r="H722" s="52">
        <f t="shared" si="31"/>
        <v>0</v>
      </c>
      <c r="I722" s="60">
        <f t="shared" si="32"/>
        <v>0</v>
      </c>
      <c r="J722" s="54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</row>
    <row r="723" spans="1:21" ht="14.25" x14ac:dyDescent="0.2">
      <c r="A723" s="16" t="s">
        <v>199</v>
      </c>
      <c r="B723" s="13">
        <v>0</v>
      </c>
      <c r="C723" s="232">
        <v>1105004</v>
      </c>
      <c r="D723" s="16"/>
      <c r="E723" s="16">
        <v>41600</v>
      </c>
      <c r="F723" s="13">
        <v>0</v>
      </c>
      <c r="G723" s="23">
        <f t="shared" si="30"/>
        <v>0</v>
      </c>
      <c r="H723" s="52">
        <f t="shared" si="31"/>
        <v>0</v>
      </c>
      <c r="I723" s="60">
        <f t="shared" si="32"/>
        <v>0</v>
      </c>
      <c r="J723" s="54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</row>
    <row r="724" spans="1:21" ht="14.25" x14ac:dyDescent="0.2">
      <c r="A724" s="16" t="s">
        <v>200</v>
      </c>
      <c r="B724" s="13">
        <v>0</v>
      </c>
      <c r="C724" s="232">
        <v>1103132</v>
      </c>
      <c r="D724" s="16"/>
      <c r="E724" s="16">
        <v>1270550</v>
      </c>
      <c r="F724" s="13">
        <v>0</v>
      </c>
      <c r="G724" s="23">
        <f t="shared" si="30"/>
        <v>0</v>
      </c>
      <c r="H724" s="52">
        <f t="shared" si="31"/>
        <v>0</v>
      </c>
      <c r="I724" s="60">
        <f t="shared" si="32"/>
        <v>0</v>
      </c>
      <c r="J724" s="54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</row>
    <row r="725" spans="1:21" ht="14.25" x14ac:dyDescent="0.2">
      <c r="A725" s="16" t="s">
        <v>201</v>
      </c>
      <c r="B725" s="13">
        <v>0</v>
      </c>
      <c r="C725" s="232">
        <v>1103132</v>
      </c>
      <c r="D725" s="16"/>
      <c r="E725" s="16">
        <v>33830</v>
      </c>
      <c r="F725" s="13">
        <v>0</v>
      </c>
      <c r="G725" s="23">
        <f t="shared" si="30"/>
        <v>0</v>
      </c>
      <c r="H725" s="52">
        <f t="shared" si="31"/>
        <v>0</v>
      </c>
      <c r="I725" s="60">
        <f t="shared" si="32"/>
        <v>0</v>
      </c>
      <c r="J725" s="54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</row>
    <row r="726" spans="1:21" ht="14.25" x14ac:dyDescent="0.2">
      <c r="A726" s="16"/>
      <c r="B726" s="13"/>
      <c r="C726" s="232"/>
      <c r="D726" s="16"/>
      <c r="E726" s="16"/>
      <c r="F726" s="13"/>
      <c r="G726" s="23"/>
      <c r="H726" s="52">
        <f t="shared" si="31"/>
        <v>0</v>
      </c>
      <c r="I726" s="60">
        <f t="shared" si="32"/>
        <v>0</v>
      </c>
      <c r="J726" s="54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</row>
    <row r="727" spans="1:21" x14ac:dyDescent="0.2">
      <c r="A727" s="14" t="s">
        <v>202</v>
      </c>
      <c r="B727" s="15"/>
      <c r="C727" s="81"/>
      <c r="D727" s="14"/>
      <c r="E727" s="15"/>
      <c r="F727" s="15"/>
      <c r="G727" s="15"/>
      <c r="H727" s="52">
        <f t="shared" si="31"/>
        <v>0</v>
      </c>
      <c r="I727" s="60">
        <f t="shared" si="32"/>
        <v>0</v>
      </c>
      <c r="J727" s="54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</row>
    <row r="728" spans="1:21" s="159" customFormat="1" ht="14.25" x14ac:dyDescent="0.2">
      <c r="A728" s="146" t="s">
        <v>772</v>
      </c>
      <c r="B728" s="168"/>
      <c r="C728" s="231" t="s">
        <v>773</v>
      </c>
      <c r="D728" s="148"/>
      <c r="E728" s="146">
        <v>7131510</v>
      </c>
      <c r="F728" s="149"/>
      <c r="G728" s="149"/>
      <c r="H728" s="150"/>
      <c r="I728" s="151"/>
      <c r="J728" s="157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</row>
    <row r="729" spans="1:21" s="159" customFormat="1" ht="14.25" x14ac:dyDescent="0.2">
      <c r="A729" s="146" t="s">
        <v>774</v>
      </c>
      <c r="B729" s="168"/>
      <c r="C729" s="231">
        <v>2104313</v>
      </c>
      <c r="D729" s="148"/>
      <c r="E729" s="146">
        <v>12108760</v>
      </c>
      <c r="F729" s="149"/>
      <c r="G729" s="149"/>
      <c r="H729" s="150"/>
      <c r="I729" s="151"/>
      <c r="J729" s="157"/>
      <c r="K729" s="158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</row>
    <row r="730" spans="1:21" s="159" customFormat="1" ht="14.25" x14ac:dyDescent="0.2">
      <c r="A730" s="146" t="s">
        <v>775</v>
      </c>
      <c r="B730" s="168"/>
      <c r="C730" s="231">
        <v>2104413</v>
      </c>
      <c r="D730" s="148"/>
      <c r="E730" s="146">
        <v>10156090</v>
      </c>
      <c r="F730" s="149"/>
      <c r="G730" s="149"/>
      <c r="H730" s="150"/>
      <c r="I730" s="151"/>
      <c r="J730" s="157"/>
      <c r="K730" s="158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</row>
    <row r="731" spans="1:21" s="159" customFormat="1" ht="14.25" x14ac:dyDescent="0.2">
      <c r="A731" s="146" t="s">
        <v>776</v>
      </c>
      <c r="B731" s="168"/>
      <c r="C731" s="231">
        <v>3112001</v>
      </c>
      <c r="D731" s="148"/>
      <c r="E731" s="146">
        <v>24620</v>
      </c>
      <c r="F731" s="149"/>
      <c r="G731" s="149"/>
      <c r="H731" s="150"/>
      <c r="I731" s="151"/>
      <c r="J731" s="157"/>
      <c r="K731" s="158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</row>
    <row r="732" spans="1:21" s="159" customFormat="1" ht="14.25" x14ac:dyDescent="0.2">
      <c r="A732" s="146" t="s">
        <v>777</v>
      </c>
      <c r="B732" s="168"/>
      <c r="C732" s="231"/>
      <c r="D732" s="148"/>
      <c r="E732" s="149"/>
      <c r="F732" s="149"/>
      <c r="G732" s="149"/>
      <c r="H732" s="150"/>
      <c r="I732" s="151"/>
      <c r="J732" s="157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</row>
    <row r="733" spans="1:21" s="159" customFormat="1" x14ac:dyDescent="0.2">
      <c r="A733" s="161"/>
      <c r="B733" s="172"/>
      <c r="C733" s="237"/>
      <c r="D733" s="161"/>
      <c r="E733" s="161"/>
      <c r="F733" s="172"/>
      <c r="G733" s="173"/>
      <c r="H733" s="150">
        <f t="shared" si="31"/>
        <v>0</v>
      </c>
      <c r="I733" s="151">
        <f t="shared" si="32"/>
        <v>0</v>
      </c>
      <c r="J733" s="157"/>
      <c r="K733" s="158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</row>
    <row r="734" spans="1:21" x14ac:dyDescent="0.2">
      <c r="A734" s="14" t="s">
        <v>203</v>
      </c>
      <c r="B734" s="15"/>
      <c r="C734" s="81"/>
      <c r="D734" s="14"/>
      <c r="E734" s="15"/>
      <c r="F734" s="15"/>
      <c r="G734" s="15"/>
      <c r="H734" s="52">
        <f t="shared" si="31"/>
        <v>0</v>
      </c>
      <c r="I734" s="60">
        <f t="shared" si="32"/>
        <v>0</v>
      </c>
      <c r="J734" s="54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</row>
    <row r="735" spans="1:21" ht="14.25" x14ac:dyDescent="0.2">
      <c r="A735" s="16" t="s">
        <v>204</v>
      </c>
      <c r="B735" s="13">
        <v>1000</v>
      </c>
      <c r="C735" s="232">
        <v>3113001</v>
      </c>
      <c r="D735" s="16"/>
      <c r="E735" s="16">
        <v>56800</v>
      </c>
      <c r="F735" s="13">
        <v>1000</v>
      </c>
      <c r="G735" s="23">
        <f t="shared" ref="G735:G795" si="33">+ROUND(E735*F735,0)</f>
        <v>56800000</v>
      </c>
      <c r="H735" s="52">
        <f t="shared" si="31"/>
        <v>186</v>
      </c>
      <c r="I735" s="60">
        <f t="shared" si="32"/>
        <v>10564800</v>
      </c>
      <c r="J735" s="54">
        <v>59</v>
      </c>
      <c r="K735" s="48">
        <v>127</v>
      </c>
      <c r="L735" s="48"/>
      <c r="M735" s="48"/>
      <c r="N735" s="48"/>
      <c r="O735" s="48"/>
      <c r="P735" s="48"/>
      <c r="Q735" s="48"/>
      <c r="R735" s="48"/>
      <c r="S735" s="48"/>
      <c r="T735" s="48"/>
      <c r="U735" s="48"/>
    </row>
    <row r="736" spans="1:21" ht="14.25" x14ac:dyDescent="0.2">
      <c r="A736" s="16" t="s">
        <v>205</v>
      </c>
      <c r="B736" s="13">
        <v>1150</v>
      </c>
      <c r="C736" s="232">
        <v>1202164</v>
      </c>
      <c r="D736" s="16"/>
      <c r="E736" s="16">
        <v>551590</v>
      </c>
      <c r="F736" s="13">
        <v>1150</v>
      </c>
      <c r="G736" s="23">
        <f t="shared" si="33"/>
        <v>634328500</v>
      </c>
      <c r="H736" s="52">
        <f t="shared" si="31"/>
        <v>0</v>
      </c>
      <c r="I736" s="60">
        <f t="shared" si="32"/>
        <v>0</v>
      </c>
      <c r="J736" s="54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</row>
    <row r="737" spans="1:21" ht="14.25" x14ac:dyDescent="0.2">
      <c r="A737" s="16" t="s">
        <v>206</v>
      </c>
      <c r="B737" s="13">
        <v>0</v>
      </c>
      <c r="C737" s="232">
        <v>1202164</v>
      </c>
      <c r="D737" s="16"/>
      <c r="E737" s="16">
        <v>804340</v>
      </c>
      <c r="F737" s="13">
        <v>0</v>
      </c>
      <c r="G737" s="23">
        <f t="shared" si="33"/>
        <v>0</v>
      </c>
      <c r="H737" s="52">
        <f t="shared" si="31"/>
        <v>159</v>
      </c>
      <c r="I737" s="60">
        <f t="shared" si="32"/>
        <v>127890060</v>
      </c>
      <c r="J737" s="54">
        <v>78</v>
      </c>
      <c r="K737" s="48">
        <v>81</v>
      </c>
      <c r="L737" s="48"/>
      <c r="M737" s="48"/>
      <c r="N737" s="48"/>
      <c r="O737" s="48"/>
      <c r="P737" s="48"/>
      <c r="Q737" s="48"/>
      <c r="R737" s="48"/>
      <c r="S737" s="48"/>
      <c r="T737" s="48"/>
      <c r="U737" s="48"/>
    </row>
    <row r="738" spans="1:21" x14ac:dyDescent="0.2">
      <c r="A738" s="16"/>
      <c r="B738" s="13"/>
      <c r="C738" s="219"/>
      <c r="D738" s="16"/>
      <c r="E738" s="16"/>
      <c r="F738" s="13"/>
      <c r="G738" s="23"/>
      <c r="H738" s="52">
        <f t="shared" si="31"/>
        <v>0</v>
      </c>
      <c r="I738" s="60">
        <f t="shared" si="32"/>
        <v>0</v>
      </c>
      <c r="J738" s="54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</row>
    <row r="739" spans="1:21" x14ac:dyDescent="0.2">
      <c r="A739" s="14" t="s">
        <v>207</v>
      </c>
      <c r="B739" s="15"/>
      <c r="C739" s="81"/>
      <c r="D739" s="14"/>
      <c r="E739" s="15"/>
      <c r="F739" s="15"/>
      <c r="G739" s="15"/>
      <c r="H739" s="52">
        <f t="shared" si="31"/>
        <v>0</v>
      </c>
      <c r="I739" s="60">
        <f t="shared" si="32"/>
        <v>0</v>
      </c>
      <c r="J739" s="54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</row>
    <row r="740" spans="1:21" ht="14.25" x14ac:dyDescent="0.2">
      <c r="A740" s="16" t="s">
        <v>208</v>
      </c>
      <c r="B740" s="13">
        <v>0</v>
      </c>
      <c r="C740" s="232">
        <v>2104229</v>
      </c>
      <c r="D740" s="16"/>
      <c r="E740" s="16">
        <v>3975130</v>
      </c>
      <c r="F740" s="13">
        <v>0</v>
      </c>
      <c r="G740" s="23">
        <f t="shared" si="33"/>
        <v>0</v>
      </c>
      <c r="H740" s="52">
        <f t="shared" si="31"/>
        <v>0</v>
      </c>
      <c r="I740" s="60">
        <f t="shared" si="32"/>
        <v>0</v>
      </c>
      <c r="J740" s="54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</row>
    <row r="741" spans="1:21" ht="14.25" x14ac:dyDescent="0.2">
      <c r="A741" s="16" t="s">
        <v>209</v>
      </c>
      <c r="B741" s="13">
        <v>0</v>
      </c>
      <c r="C741" s="232">
        <v>2104329</v>
      </c>
      <c r="D741" s="16"/>
      <c r="E741" s="16">
        <v>9291650</v>
      </c>
      <c r="F741" s="13">
        <v>0</v>
      </c>
      <c r="G741" s="23">
        <f t="shared" si="33"/>
        <v>0</v>
      </c>
      <c r="H741" s="52">
        <f t="shared" si="31"/>
        <v>0</v>
      </c>
      <c r="I741" s="60">
        <f t="shared" si="32"/>
        <v>0</v>
      </c>
      <c r="J741" s="54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</row>
    <row r="742" spans="1:21" ht="14.25" x14ac:dyDescent="0.2">
      <c r="A742" s="16" t="s">
        <v>210</v>
      </c>
      <c r="B742" s="13">
        <v>20</v>
      </c>
      <c r="C742" s="232">
        <v>102006</v>
      </c>
      <c r="D742" s="16"/>
      <c r="E742" s="16">
        <v>13510</v>
      </c>
      <c r="F742" s="13">
        <v>20</v>
      </c>
      <c r="G742" s="23">
        <f t="shared" si="33"/>
        <v>270200</v>
      </c>
      <c r="H742" s="52">
        <f t="shared" ref="H742:H805" si="34">SUM(J742:U742)</f>
        <v>0</v>
      </c>
      <c r="I742" s="60">
        <f t="shared" ref="I742:I805" si="35">+H742*E742</f>
        <v>0</v>
      </c>
      <c r="J742" s="54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</row>
    <row r="743" spans="1:21" ht="14.25" x14ac:dyDescent="0.2">
      <c r="A743" s="16"/>
      <c r="B743" s="13"/>
      <c r="C743" s="232"/>
      <c r="D743" s="16"/>
      <c r="E743" s="16"/>
      <c r="F743" s="13"/>
      <c r="G743" s="23"/>
      <c r="H743" s="52">
        <f t="shared" si="34"/>
        <v>0</v>
      </c>
      <c r="I743" s="60">
        <f t="shared" si="35"/>
        <v>0</v>
      </c>
      <c r="J743" s="54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</row>
    <row r="744" spans="1:21" x14ac:dyDescent="0.2">
      <c r="A744" s="14" t="s">
        <v>211</v>
      </c>
      <c r="B744" s="15"/>
      <c r="C744" s="81"/>
      <c r="D744" s="14"/>
      <c r="E744" s="15"/>
      <c r="F744" s="15"/>
      <c r="G744" s="15"/>
      <c r="H744" s="52">
        <f t="shared" si="34"/>
        <v>0</v>
      </c>
      <c r="I744" s="60">
        <f t="shared" si="35"/>
        <v>0</v>
      </c>
      <c r="J744" s="54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</row>
    <row r="745" spans="1:21" ht="14.25" x14ac:dyDescent="0.2">
      <c r="A745" s="16" t="s">
        <v>212</v>
      </c>
      <c r="B745" s="13">
        <v>1</v>
      </c>
      <c r="C745" s="232">
        <v>3108001</v>
      </c>
      <c r="D745" s="16"/>
      <c r="E745" s="16">
        <v>8280</v>
      </c>
      <c r="F745" s="13">
        <v>0</v>
      </c>
      <c r="G745" s="23">
        <f t="shared" si="33"/>
        <v>0</v>
      </c>
      <c r="H745" s="52">
        <f t="shared" si="34"/>
        <v>0</v>
      </c>
      <c r="I745" s="60">
        <f t="shared" si="35"/>
        <v>0</v>
      </c>
      <c r="J745" s="54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</row>
    <row r="746" spans="1:21" ht="14.25" x14ac:dyDescent="0.2">
      <c r="A746" s="16" t="s">
        <v>213</v>
      </c>
      <c r="B746" s="13">
        <v>0</v>
      </c>
      <c r="C746" s="232">
        <v>3108101</v>
      </c>
      <c r="D746" s="16"/>
      <c r="E746" s="16">
        <v>137150</v>
      </c>
      <c r="F746" s="13">
        <v>0</v>
      </c>
      <c r="G746" s="23">
        <f t="shared" si="33"/>
        <v>0</v>
      </c>
      <c r="H746" s="52">
        <f t="shared" si="34"/>
        <v>0</v>
      </c>
      <c r="I746" s="60">
        <f t="shared" si="35"/>
        <v>0</v>
      </c>
      <c r="J746" s="54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</row>
    <row r="747" spans="1:21" ht="14.25" x14ac:dyDescent="0.2">
      <c r="A747" s="16" t="s">
        <v>214</v>
      </c>
      <c r="B747" s="13">
        <v>0</v>
      </c>
      <c r="C747" s="232">
        <v>3108110</v>
      </c>
      <c r="D747" s="16"/>
      <c r="E747" s="16">
        <v>712350</v>
      </c>
      <c r="F747" s="13">
        <v>0</v>
      </c>
      <c r="G747" s="23">
        <f t="shared" si="33"/>
        <v>0</v>
      </c>
      <c r="H747" s="52">
        <f t="shared" si="34"/>
        <v>0</v>
      </c>
      <c r="I747" s="60">
        <f t="shared" si="35"/>
        <v>0</v>
      </c>
      <c r="J747" s="54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</row>
    <row r="748" spans="1:21" ht="14.25" x14ac:dyDescent="0.2">
      <c r="A748" s="16" t="s">
        <v>215</v>
      </c>
      <c r="B748" s="13">
        <v>0</v>
      </c>
      <c r="C748" s="232">
        <v>3108210</v>
      </c>
      <c r="D748" s="16"/>
      <c r="E748" s="16">
        <v>276860</v>
      </c>
      <c r="F748" s="13">
        <v>0</v>
      </c>
      <c r="G748" s="23">
        <f t="shared" si="33"/>
        <v>0</v>
      </c>
      <c r="H748" s="52">
        <f t="shared" si="34"/>
        <v>0</v>
      </c>
      <c r="I748" s="60">
        <f t="shared" si="35"/>
        <v>0</v>
      </c>
      <c r="J748" s="54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</row>
    <row r="749" spans="1:21" ht="14.25" x14ac:dyDescent="0.2">
      <c r="A749" s="16" t="s">
        <v>216</v>
      </c>
      <c r="B749" s="13">
        <v>0</v>
      </c>
      <c r="C749" s="232">
        <v>3108310</v>
      </c>
      <c r="D749" s="16"/>
      <c r="E749" s="16">
        <v>831690</v>
      </c>
      <c r="F749" s="13">
        <v>0</v>
      </c>
      <c r="G749" s="23">
        <f t="shared" si="33"/>
        <v>0</v>
      </c>
      <c r="H749" s="52">
        <f t="shared" si="34"/>
        <v>0</v>
      </c>
      <c r="I749" s="60">
        <f t="shared" si="35"/>
        <v>0</v>
      </c>
      <c r="J749" s="54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</row>
    <row r="750" spans="1:21" ht="14.25" x14ac:dyDescent="0.2">
      <c r="A750" s="16" t="s">
        <v>217</v>
      </c>
      <c r="B750" s="13">
        <v>0</v>
      </c>
      <c r="C750" s="232">
        <v>3108601</v>
      </c>
      <c r="D750" s="16"/>
      <c r="E750" s="16">
        <v>89030</v>
      </c>
      <c r="F750" s="13">
        <v>0</v>
      </c>
      <c r="G750" s="23">
        <f t="shared" si="33"/>
        <v>0</v>
      </c>
      <c r="H750" s="52">
        <f t="shared" si="34"/>
        <v>0</v>
      </c>
      <c r="I750" s="60">
        <f t="shared" si="35"/>
        <v>0</v>
      </c>
      <c r="J750" s="54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</row>
    <row r="751" spans="1:21" ht="14.25" x14ac:dyDescent="0.2">
      <c r="A751" s="16" t="s">
        <v>218</v>
      </c>
      <c r="B751" s="13">
        <v>0</v>
      </c>
      <c r="C751" s="232">
        <v>3108602</v>
      </c>
      <c r="D751" s="16"/>
      <c r="E751" s="16">
        <v>102090</v>
      </c>
      <c r="F751" s="13">
        <v>0</v>
      </c>
      <c r="G751" s="23">
        <f t="shared" si="33"/>
        <v>0</v>
      </c>
      <c r="H751" s="52">
        <f t="shared" si="34"/>
        <v>0</v>
      </c>
      <c r="I751" s="60">
        <f t="shared" si="35"/>
        <v>0</v>
      </c>
      <c r="J751" s="54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</row>
    <row r="752" spans="1:21" ht="14.25" x14ac:dyDescent="0.2">
      <c r="A752" s="16" t="s">
        <v>219</v>
      </c>
      <c r="B752" s="13">
        <v>0</v>
      </c>
      <c r="C752" s="232">
        <v>3108311</v>
      </c>
      <c r="D752" s="16"/>
      <c r="E752" s="16">
        <v>151140</v>
      </c>
      <c r="F752" s="13">
        <v>0</v>
      </c>
      <c r="G752" s="23">
        <f t="shared" si="33"/>
        <v>0</v>
      </c>
      <c r="H752" s="52">
        <f t="shared" si="34"/>
        <v>0</v>
      </c>
      <c r="I752" s="60">
        <f t="shared" si="35"/>
        <v>0</v>
      </c>
      <c r="J752" s="54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</row>
    <row r="753" spans="1:21" ht="14.25" x14ac:dyDescent="0.2">
      <c r="A753" s="16" t="s">
        <v>220</v>
      </c>
      <c r="B753" s="115"/>
      <c r="C753" s="232">
        <v>3108312</v>
      </c>
      <c r="D753" s="16"/>
      <c r="E753" s="16">
        <v>140960</v>
      </c>
      <c r="F753" s="13">
        <v>0</v>
      </c>
      <c r="G753" s="23">
        <f t="shared" si="33"/>
        <v>0</v>
      </c>
      <c r="H753" s="52">
        <f t="shared" si="34"/>
        <v>0</v>
      </c>
      <c r="I753" s="60">
        <f t="shared" si="35"/>
        <v>0</v>
      </c>
      <c r="J753" s="54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</row>
    <row r="754" spans="1:21" ht="14.25" x14ac:dyDescent="0.2">
      <c r="A754" s="16" t="s">
        <v>221</v>
      </c>
      <c r="B754" s="115"/>
      <c r="C754" s="232">
        <v>3108313</v>
      </c>
      <c r="D754" s="16"/>
      <c r="E754" s="16">
        <v>186150</v>
      </c>
      <c r="F754" s="13">
        <v>0</v>
      </c>
      <c r="G754" s="23">
        <f t="shared" si="33"/>
        <v>0</v>
      </c>
      <c r="H754" s="52">
        <f t="shared" si="34"/>
        <v>0</v>
      </c>
      <c r="I754" s="60">
        <f t="shared" si="35"/>
        <v>0</v>
      </c>
      <c r="J754" s="54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</row>
    <row r="755" spans="1:21" ht="14.25" x14ac:dyDescent="0.2">
      <c r="A755" s="16"/>
      <c r="B755" s="115"/>
      <c r="C755" s="232"/>
      <c r="D755" s="16"/>
      <c r="E755" s="16"/>
      <c r="F755" s="13"/>
      <c r="G755" s="23"/>
      <c r="H755" s="52">
        <f t="shared" si="34"/>
        <v>0</v>
      </c>
      <c r="I755" s="60">
        <f t="shared" si="35"/>
        <v>0</v>
      </c>
      <c r="J755" s="54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</row>
    <row r="756" spans="1:21" x14ac:dyDescent="0.2">
      <c r="A756" s="14" t="s">
        <v>222</v>
      </c>
      <c r="B756" s="114"/>
      <c r="C756" s="81"/>
      <c r="D756" s="14"/>
      <c r="E756" s="15"/>
      <c r="F756" s="15"/>
      <c r="G756" s="15"/>
      <c r="H756" s="52">
        <f t="shared" si="34"/>
        <v>0</v>
      </c>
      <c r="I756" s="60">
        <f t="shared" si="35"/>
        <v>0</v>
      </c>
      <c r="J756" s="54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</row>
    <row r="757" spans="1:21" ht="14.25" x14ac:dyDescent="0.2">
      <c r="A757" s="16" t="s">
        <v>223</v>
      </c>
      <c r="B757" s="115"/>
      <c r="C757" s="232">
        <v>3110001</v>
      </c>
      <c r="D757" s="16"/>
      <c r="E757" s="16">
        <v>1177790</v>
      </c>
      <c r="F757" s="13">
        <v>0</v>
      </c>
      <c r="G757" s="23">
        <f t="shared" si="33"/>
        <v>0</v>
      </c>
      <c r="H757" s="52">
        <f t="shared" si="34"/>
        <v>0</v>
      </c>
      <c r="I757" s="60">
        <f t="shared" si="35"/>
        <v>0</v>
      </c>
      <c r="J757" s="54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</row>
    <row r="758" spans="1:21" ht="14.25" x14ac:dyDescent="0.2">
      <c r="A758" s="16" t="s">
        <v>224</v>
      </c>
      <c r="B758" s="115"/>
      <c r="C758" s="232" t="s">
        <v>770</v>
      </c>
      <c r="D758" s="16"/>
      <c r="E758" s="16">
        <v>677690</v>
      </c>
      <c r="F758" s="13">
        <v>0</v>
      </c>
      <c r="G758" s="23">
        <f t="shared" si="33"/>
        <v>0</v>
      </c>
      <c r="H758" s="52">
        <f t="shared" si="34"/>
        <v>0</v>
      </c>
      <c r="I758" s="60">
        <f t="shared" si="35"/>
        <v>0</v>
      </c>
      <c r="J758" s="54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</row>
    <row r="759" spans="1:21" ht="14.25" x14ac:dyDescent="0.2">
      <c r="A759" s="16" t="s">
        <v>511</v>
      </c>
      <c r="B759" s="115"/>
      <c r="C759" s="232">
        <v>2501040</v>
      </c>
      <c r="D759" s="16"/>
      <c r="E759" s="16">
        <v>23412890</v>
      </c>
      <c r="F759" s="13">
        <v>0</v>
      </c>
      <c r="G759" s="23">
        <f t="shared" si="33"/>
        <v>0</v>
      </c>
      <c r="H759" s="52">
        <f t="shared" si="34"/>
        <v>0</v>
      </c>
      <c r="I759" s="60">
        <f t="shared" si="35"/>
        <v>0</v>
      </c>
      <c r="J759" s="54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</row>
    <row r="760" spans="1:21" ht="14.25" x14ac:dyDescent="0.2">
      <c r="A760" s="16" t="s">
        <v>512</v>
      </c>
      <c r="B760" s="115"/>
      <c r="C760" s="232">
        <v>2501041</v>
      </c>
      <c r="D760" s="16"/>
      <c r="E760" s="16">
        <v>47353040</v>
      </c>
      <c r="F760" s="13">
        <v>0</v>
      </c>
      <c r="G760" s="23">
        <f t="shared" si="33"/>
        <v>0</v>
      </c>
      <c r="H760" s="52">
        <f t="shared" si="34"/>
        <v>0</v>
      </c>
      <c r="I760" s="60">
        <f t="shared" si="35"/>
        <v>0</v>
      </c>
      <c r="J760" s="54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</row>
    <row r="761" spans="1:21" ht="14.25" x14ac:dyDescent="0.2">
      <c r="A761" s="16" t="s">
        <v>225</v>
      </c>
      <c r="B761" s="115"/>
      <c r="C761" s="232">
        <v>3002203</v>
      </c>
      <c r="D761" s="16"/>
      <c r="E761" s="16">
        <v>5108230</v>
      </c>
      <c r="F761" s="13">
        <v>0</v>
      </c>
      <c r="G761" s="23">
        <f t="shared" si="33"/>
        <v>0</v>
      </c>
      <c r="H761" s="52">
        <f t="shared" si="34"/>
        <v>0</v>
      </c>
      <c r="I761" s="60">
        <f t="shared" si="35"/>
        <v>0</v>
      </c>
      <c r="J761" s="54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</row>
    <row r="762" spans="1:21" ht="14.25" x14ac:dyDescent="0.2">
      <c r="A762" s="16" t="s">
        <v>226</v>
      </c>
      <c r="B762" s="115"/>
      <c r="C762" s="232">
        <v>3002201</v>
      </c>
      <c r="D762" s="16"/>
      <c r="E762" s="16">
        <v>4440660</v>
      </c>
      <c r="F762" s="13">
        <v>0</v>
      </c>
      <c r="G762" s="23">
        <f t="shared" si="33"/>
        <v>0</v>
      </c>
      <c r="H762" s="52">
        <f t="shared" si="34"/>
        <v>0</v>
      </c>
      <c r="I762" s="60">
        <f t="shared" si="35"/>
        <v>0</v>
      </c>
      <c r="J762" s="54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</row>
    <row r="763" spans="1:21" ht="14.25" x14ac:dyDescent="0.2">
      <c r="A763" s="16" t="s">
        <v>227</v>
      </c>
      <c r="B763" s="115"/>
      <c r="C763" s="232">
        <v>3002202</v>
      </c>
      <c r="D763" s="16"/>
      <c r="E763" s="16">
        <v>3931960</v>
      </c>
      <c r="F763" s="13">
        <v>0</v>
      </c>
      <c r="G763" s="23">
        <f t="shared" si="33"/>
        <v>0</v>
      </c>
      <c r="H763" s="52">
        <f t="shared" si="34"/>
        <v>0</v>
      </c>
      <c r="I763" s="60">
        <f t="shared" si="35"/>
        <v>0</v>
      </c>
      <c r="J763" s="54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</row>
    <row r="764" spans="1:21" ht="14.25" x14ac:dyDescent="0.2">
      <c r="A764" s="16" t="s">
        <v>151</v>
      </c>
      <c r="B764" s="115"/>
      <c r="C764" s="232"/>
      <c r="D764" s="16"/>
      <c r="E764" s="16">
        <v>457300</v>
      </c>
      <c r="F764" s="13">
        <v>0</v>
      </c>
      <c r="G764" s="23">
        <f t="shared" si="33"/>
        <v>0</v>
      </c>
      <c r="H764" s="52">
        <f t="shared" si="34"/>
        <v>0</v>
      </c>
      <c r="I764" s="60">
        <f t="shared" si="35"/>
        <v>0</v>
      </c>
      <c r="J764" s="54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</row>
    <row r="765" spans="1:21" ht="14.25" x14ac:dyDescent="0.2">
      <c r="A765" s="16" t="s">
        <v>520</v>
      </c>
      <c r="B765" s="115"/>
      <c r="C765" s="232"/>
      <c r="D765" s="16"/>
      <c r="E765" s="16">
        <v>362040</v>
      </c>
      <c r="F765" s="13">
        <v>0</v>
      </c>
      <c r="G765" s="23">
        <f t="shared" si="33"/>
        <v>0</v>
      </c>
      <c r="H765" s="52">
        <f t="shared" si="34"/>
        <v>0</v>
      </c>
      <c r="I765" s="60">
        <f t="shared" si="35"/>
        <v>0</v>
      </c>
      <c r="J765" s="54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</row>
    <row r="766" spans="1:21" ht="14.25" x14ac:dyDescent="0.2">
      <c r="A766" s="16" t="s">
        <v>152</v>
      </c>
      <c r="B766" s="115"/>
      <c r="C766" s="232"/>
      <c r="D766" s="16"/>
      <c r="E766" s="16">
        <v>669720</v>
      </c>
      <c r="F766" s="13">
        <v>0</v>
      </c>
      <c r="G766" s="23">
        <f t="shared" si="33"/>
        <v>0</v>
      </c>
      <c r="H766" s="52">
        <f t="shared" si="34"/>
        <v>0</v>
      </c>
      <c r="I766" s="60">
        <f t="shared" si="35"/>
        <v>0</v>
      </c>
      <c r="J766" s="54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</row>
    <row r="767" spans="1:21" ht="14.25" x14ac:dyDescent="0.2">
      <c r="A767" s="16" t="s">
        <v>228</v>
      </c>
      <c r="B767" s="115"/>
      <c r="C767" s="232" t="s">
        <v>771</v>
      </c>
      <c r="D767" s="16"/>
      <c r="E767" s="16">
        <v>137300</v>
      </c>
      <c r="F767" s="13">
        <v>0</v>
      </c>
      <c r="G767" s="23">
        <f t="shared" si="33"/>
        <v>0</v>
      </c>
      <c r="H767" s="52">
        <f t="shared" si="34"/>
        <v>0</v>
      </c>
      <c r="I767" s="60">
        <f t="shared" si="35"/>
        <v>0</v>
      </c>
      <c r="J767" s="54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</row>
    <row r="768" spans="1:21" ht="14.25" x14ac:dyDescent="0.2">
      <c r="A768" s="16" t="s">
        <v>229</v>
      </c>
      <c r="B768" s="115"/>
      <c r="C768" s="232">
        <v>3110004</v>
      </c>
      <c r="D768" s="16"/>
      <c r="E768" s="16">
        <v>63720</v>
      </c>
      <c r="F768" s="13">
        <v>0</v>
      </c>
      <c r="G768" s="23">
        <f t="shared" si="33"/>
        <v>0</v>
      </c>
      <c r="H768" s="52">
        <f t="shared" si="34"/>
        <v>0</v>
      </c>
      <c r="I768" s="60">
        <f t="shared" si="35"/>
        <v>0</v>
      </c>
      <c r="J768" s="54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</row>
    <row r="769" spans="1:21" ht="14.25" x14ac:dyDescent="0.2">
      <c r="A769" s="16"/>
      <c r="B769" s="115"/>
      <c r="C769" s="232"/>
      <c r="D769" s="16"/>
      <c r="E769" s="16"/>
      <c r="F769" s="13"/>
      <c r="G769" s="23"/>
      <c r="H769" s="52">
        <f t="shared" si="34"/>
        <v>0</v>
      </c>
      <c r="I769" s="60">
        <f t="shared" si="35"/>
        <v>0</v>
      </c>
      <c r="J769" s="54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</row>
    <row r="770" spans="1:21" x14ac:dyDescent="0.2">
      <c r="A770" s="14" t="s">
        <v>230</v>
      </c>
      <c r="B770" s="114"/>
      <c r="C770" s="81"/>
      <c r="D770" s="14"/>
      <c r="E770" s="15"/>
      <c r="F770" s="15"/>
      <c r="G770" s="15"/>
      <c r="H770" s="52">
        <f t="shared" si="34"/>
        <v>0</v>
      </c>
      <c r="I770" s="60">
        <f t="shared" si="35"/>
        <v>0</v>
      </c>
      <c r="J770" s="54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</row>
    <row r="771" spans="1:21" ht="14.25" x14ac:dyDescent="0.2">
      <c r="A771" s="16" t="s">
        <v>231</v>
      </c>
      <c r="B771" s="13">
        <v>2</v>
      </c>
      <c r="C771" s="232">
        <v>3103100</v>
      </c>
      <c r="D771" s="16"/>
      <c r="E771" s="16">
        <v>90430</v>
      </c>
      <c r="F771" s="13">
        <v>2</v>
      </c>
      <c r="G771" s="23">
        <f t="shared" si="33"/>
        <v>180860</v>
      </c>
      <c r="H771" s="52">
        <f t="shared" si="34"/>
        <v>0</v>
      </c>
      <c r="I771" s="60">
        <f t="shared" si="35"/>
        <v>0</v>
      </c>
      <c r="J771" s="54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</row>
    <row r="772" spans="1:21" ht="14.25" x14ac:dyDescent="0.2">
      <c r="A772" s="16" t="s">
        <v>232</v>
      </c>
      <c r="B772" s="13">
        <v>6</v>
      </c>
      <c r="C772" s="232">
        <v>3103101</v>
      </c>
      <c r="D772" s="16"/>
      <c r="E772" s="16">
        <v>10970</v>
      </c>
      <c r="F772" s="13">
        <v>6</v>
      </c>
      <c r="G772" s="23">
        <f t="shared" si="33"/>
        <v>65820</v>
      </c>
      <c r="H772" s="52">
        <f t="shared" si="34"/>
        <v>3</v>
      </c>
      <c r="I772" s="60">
        <f t="shared" si="35"/>
        <v>32910</v>
      </c>
      <c r="J772" s="54">
        <v>0</v>
      </c>
      <c r="K772" s="48">
        <v>3</v>
      </c>
      <c r="L772" s="48"/>
      <c r="M772" s="48"/>
      <c r="N772" s="48"/>
      <c r="O772" s="48"/>
      <c r="P772" s="48"/>
      <c r="Q772" s="48"/>
      <c r="R772" s="48"/>
      <c r="S772" s="48"/>
      <c r="T772" s="48"/>
      <c r="U772" s="48"/>
    </row>
    <row r="773" spans="1:21" ht="14.25" x14ac:dyDescent="0.2">
      <c r="A773" s="16" t="s">
        <v>233</v>
      </c>
      <c r="B773" s="13">
        <v>24</v>
      </c>
      <c r="C773" s="232">
        <v>3103001</v>
      </c>
      <c r="D773" s="16"/>
      <c r="E773" s="16">
        <v>88660</v>
      </c>
      <c r="F773" s="13">
        <v>24</v>
      </c>
      <c r="G773" s="23">
        <f t="shared" si="33"/>
        <v>2127840</v>
      </c>
      <c r="H773" s="52">
        <f t="shared" si="34"/>
        <v>13</v>
      </c>
      <c r="I773" s="60">
        <f t="shared" si="35"/>
        <v>1152580</v>
      </c>
      <c r="J773" s="54">
        <v>7</v>
      </c>
      <c r="K773" s="48">
        <v>6</v>
      </c>
      <c r="L773" s="48"/>
      <c r="M773" s="48"/>
      <c r="N773" s="48"/>
      <c r="O773" s="48"/>
      <c r="P773" s="48"/>
      <c r="Q773" s="48"/>
      <c r="R773" s="48"/>
      <c r="S773" s="48"/>
      <c r="T773" s="48"/>
      <c r="U773" s="48"/>
    </row>
    <row r="774" spans="1:21" ht="14.25" x14ac:dyDescent="0.2">
      <c r="A774" s="16" t="s">
        <v>234</v>
      </c>
      <c r="B774" s="13">
        <v>12</v>
      </c>
      <c r="C774" s="232">
        <v>3103002</v>
      </c>
      <c r="D774" s="16"/>
      <c r="E774" s="16">
        <v>54520</v>
      </c>
      <c r="F774" s="13">
        <v>12</v>
      </c>
      <c r="G774" s="23">
        <f t="shared" si="33"/>
        <v>654240</v>
      </c>
      <c r="H774" s="52">
        <f t="shared" si="34"/>
        <v>0</v>
      </c>
      <c r="I774" s="60">
        <f t="shared" si="35"/>
        <v>0</v>
      </c>
      <c r="J774" s="54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</row>
    <row r="775" spans="1:21" x14ac:dyDescent="0.2">
      <c r="A775" s="16"/>
      <c r="B775" s="13"/>
      <c r="C775" s="219"/>
      <c r="D775" s="16"/>
      <c r="E775" s="16"/>
      <c r="F775" s="13"/>
      <c r="G775" s="23"/>
      <c r="H775" s="52">
        <f t="shared" si="34"/>
        <v>0</v>
      </c>
      <c r="I775" s="60">
        <f t="shared" si="35"/>
        <v>0</v>
      </c>
      <c r="J775" s="54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</row>
    <row r="776" spans="1:21" x14ac:dyDescent="0.2">
      <c r="A776" s="14" t="s">
        <v>235</v>
      </c>
      <c r="B776" s="15"/>
      <c r="C776" s="81"/>
      <c r="D776" s="14"/>
      <c r="E776" s="15"/>
      <c r="F776" s="15"/>
      <c r="G776" s="15"/>
      <c r="H776" s="52">
        <f t="shared" si="34"/>
        <v>0</v>
      </c>
      <c r="I776" s="60">
        <f t="shared" si="35"/>
        <v>0</v>
      </c>
      <c r="J776" s="54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</row>
    <row r="777" spans="1:21" ht="14.25" x14ac:dyDescent="0.2">
      <c r="A777" s="16" t="s">
        <v>236</v>
      </c>
      <c r="B777" s="13">
        <v>32</v>
      </c>
      <c r="C777" s="232">
        <v>3106001</v>
      </c>
      <c r="D777" s="16"/>
      <c r="E777" s="16">
        <v>51870</v>
      </c>
      <c r="F777" s="13">
        <v>32</v>
      </c>
      <c r="G777" s="23">
        <f t="shared" si="33"/>
        <v>1659840</v>
      </c>
      <c r="H777" s="52">
        <f t="shared" si="34"/>
        <v>7</v>
      </c>
      <c r="I777" s="60">
        <f t="shared" si="35"/>
        <v>363090</v>
      </c>
      <c r="J777" s="54">
        <v>1</v>
      </c>
      <c r="K777" s="48">
        <v>6</v>
      </c>
      <c r="L777" s="48"/>
      <c r="M777" s="48"/>
      <c r="N777" s="48"/>
      <c r="O777" s="48"/>
      <c r="P777" s="48"/>
      <c r="Q777" s="48"/>
      <c r="R777" s="48"/>
      <c r="S777" s="48"/>
      <c r="T777" s="48"/>
      <c r="U777" s="48"/>
    </row>
    <row r="778" spans="1:21" ht="14.25" x14ac:dyDescent="0.2">
      <c r="A778" s="16" t="s">
        <v>237</v>
      </c>
      <c r="B778" s="13">
        <v>16</v>
      </c>
      <c r="C778" s="232">
        <v>3106003</v>
      </c>
      <c r="D778" s="16"/>
      <c r="E778" s="16">
        <v>227320</v>
      </c>
      <c r="F778" s="13">
        <v>16</v>
      </c>
      <c r="G778" s="23">
        <f t="shared" si="33"/>
        <v>3637120</v>
      </c>
      <c r="H778" s="52">
        <f t="shared" si="34"/>
        <v>3</v>
      </c>
      <c r="I778" s="60">
        <f t="shared" si="35"/>
        <v>681960</v>
      </c>
      <c r="J778" s="54">
        <v>2</v>
      </c>
      <c r="K778" s="48">
        <v>1</v>
      </c>
      <c r="L778" s="48"/>
      <c r="M778" s="48"/>
      <c r="N778" s="48"/>
      <c r="O778" s="48"/>
      <c r="P778" s="48"/>
      <c r="Q778" s="48"/>
      <c r="R778" s="48"/>
      <c r="S778" s="48"/>
      <c r="T778" s="48"/>
      <c r="U778" s="48"/>
    </row>
    <row r="779" spans="1:21" ht="14.25" x14ac:dyDescent="0.2">
      <c r="A779" s="16" t="s">
        <v>238</v>
      </c>
      <c r="B779" s="13">
        <v>16</v>
      </c>
      <c r="C779" s="232">
        <v>1902068</v>
      </c>
      <c r="D779" s="16"/>
      <c r="E779" s="16">
        <v>302510</v>
      </c>
      <c r="F779" s="13">
        <v>16</v>
      </c>
      <c r="G779" s="23">
        <f t="shared" si="33"/>
        <v>4840160</v>
      </c>
      <c r="H779" s="52">
        <f t="shared" si="34"/>
        <v>3</v>
      </c>
      <c r="I779" s="60">
        <f t="shared" si="35"/>
        <v>907530</v>
      </c>
      <c r="J779" s="54">
        <v>0</v>
      </c>
      <c r="K779" s="48">
        <v>3</v>
      </c>
      <c r="L779" s="48"/>
      <c r="M779" s="48"/>
      <c r="N779" s="48"/>
      <c r="O779" s="48"/>
      <c r="P779" s="48"/>
      <c r="Q779" s="48"/>
      <c r="R779" s="48"/>
      <c r="S779" s="48"/>
      <c r="T779" s="48"/>
      <c r="U779" s="48"/>
    </row>
    <row r="780" spans="1:21" ht="14.25" x14ac:dyDescent="0.2">
      <c r="A780" s="16" t="s">
        <v>239</v>
      </c>
      <c r="B780" s="13">
        <v>0</v>
      </c>
      <c r="C780" s="232" t="s">
        <v>769</v>
      </c>
      <c r="D780" s="16"/>
      <c r="E780" s="16">
        <v>1247240</v>
      </c>
      <c r="F780" s="13">
        <v>0</v>
      </c>
      <c r="G780" s="23">
        <f t="shared" si="33"/>
        <v>0</v>
      </c>
      <c r="H780" s="52">
        <f t="shared" si="34"/>
        <v>0</v>
      </c>
      <c r="I780" s="60">
        <f t="shared" si="35"/>
        <v>0</v>
      </c>
      <c r="J780" s="54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</row>
    <row r="781" spans="1:21" ht="14.25" x14ac:dyDescent="0.2">
      <c r="A781" s="16" t="s">
        <v>240</v>
      </c>
      <c r="B781" s="13">
        <v>0</v>
      </c>
      <c r="C781" s="232">
        <v>1704017</v>
      </c>
      <c r="D781" s="16"/>
      <c r="E781" s="16">
        <v>1259420</v>
      </c>
      <c r="F781" s="13">
        <v>0</v>
      </c>
      <c r="G781" s="23">
        <f t="shared" si="33"/>
        <v>0</v>
      </c>
      <c r="H781" s="52">
        <f t="shared" si="34"/>
        <v>0</v>
      </c>
      <c r="I781" s="60">
        <f t="shared" si="35"/>
        <v>0</v>
      </c>
      <c r="J781" s="54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</row>
    <row r="782" spans="1:21" ht="14.25" x14ac:dyDescent="0.2">
      <c r="A782" s="16" t="s">
        <v>151</v>
      </c>
      <c r="B782" s="13">
        <v>0</v>
      </c>
      <c r="C782" s="232"/>
      <c r="D782" s="16"/>
      <c r="E782" s="16">
        <v>457300</v>
      </c>
      <c r="F782" s="13">
        <v>0</v>
      </c>
      <c r="G782" s="23">
        <f t="shared" si="33"/>
        <v>0</v>
      </c>
      <c r="H782" s="52">
        <f t="shared" si="34"/>
        <v>0</v>
      </c>
      <c r="I782" s="60">
        <f t="shared" si="35"/>
        <v>0</v>
      </c>
      <c r="J782" s="54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</row>
    <row r="783" spans="1:21" ht="14.25" x14ac:dyDescent="0.2">
      <c r="A783" s="16" t="s">
        <v>520</v>
      </c>
      <c r="B783" s="13">
        <v>0</v>
      </c>
      <c r="C783" s="232"/>
      <c r="D783" s="16"/>
      <c r="E783" s="16">
        <v>362040</v>
      </c>
      <c r="F783" s="13">
        <v>0</v>
      </c>
      <c r="G783" s="23">
        <f t="shared" si="33"/>
        <v>0</v>
      </c>
      <c r="H783" s="52">
        <f t="shared" si="34"/>
        <v>0</v>
      </c>
      <c r="I783" s="60">
        <f t="shared" si="35"/>
        <v>0</v>
      </c>
      <c r="J783" s="54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</row>
    <row r="784" spans="1:21" ht="14.25" x14ac:dyDescent="0.2">
      <c r="A784" s="16" t="s">
        <v>152</v>
      </c>
      <c r="B784" s="13">
        <v>0</v>
      </c>
      <c r="C784" s="232"/>
      <c r="D784" s="16"/>
      <c r="E784" s="16">
        <v>669720</v>
      </c>
      <c r="F784" s="13">
        <v>0</v>
      </c>
      <c r="G784" s="23">
        <f t="shared" si="33"/>
        <v>0</v>
      </c>
      <c r="H784" s="52">
        <f t="shared" si="34"/>
        <v>0</v>
      </c>
      <c r="I784" s="60">
        <f t="shared" si="35"/>
        <v>0</v>
      </c>
      <c r="J784" s="54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</row>
    <row r="785" spans="1:21" ht="14.25" x14ac:dyDescent="0.2">
      <c r="A785" s="16" t="s">
        <v>241</v>
      </c>
      <c r="B785" s="13">
        <v>0</v>
      </c>
      <c r="C785" s="232">
        <v>3002007</v>
      </c>
      <c r="D785" s="16"/>
      <c r="E785" s="16">
        <v>290870</v>
      </c>
      <c r="F785" s="13">
        <v>0</v>
      </c>
      <c r="G785" s="23">
        <f t="shared" si="33"/>
        <v>0</v>
      </c>
      <c r="H785" s="52">
        <f t="shared" si="34"/>
        <v>0</v>
      </c>
      <c r="I785" s="60">
        <f t="shared" si="35"/>
        <v>0</v>
      </c>
      <c r="J785" s="54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</row>
    <row r="786" spans="1:21" ht="14.25" x14ac:dyDescent="0.2">
      <c r="A786" s="16" t="s">
        <v>242</v>
      </c>
      <c r="B786" s="13">
        <v>24</v>
      </c>
      <c r="C786" s="232">
        <v>3106002</v>
      </c>
      <c r="D786" s="16"/>
      <c r="E786" s="16">
        <v>16510</v>
      </c>
      <c r="F786" s="13">
        <v>24</v>
      </c>
      <c r="G786" s="23">
        <f t="shared" si="33"/>
        <v>396240</v>
      </c>
      <c r="H786" s="52">
        <f t="shared" si="34"/>
        <v>0</v>
      </c>
      <c r="I786" s="60">
        <f t="shared" si="35"/>
        <v>0</v>
      </c>
      <c r="J786" s="54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</row>
    <row r="787" spans="1:21" ht="14.25" x14ac:dyDescent="0.2">
      <c r="A787" s="16" t="s">
        <v>243</v>
      </c>
      <c r="B787" s="13">
        <v>0</v>
      </c>
      <c r="C787" s="232">
        <v>3106202</v>
      </c>
      <c r="D787" s="16"/>
      <c r="E787" s="16">
        <v>265910</v>
      </c>
      <c r="F787" s="13">
        <v>0</v>
      </c>
      <c r="G787" s="23">
        <f t="shared" si="33"/>
        <v>0</v>
      </c>
      <c r="H787" s="52">
        <f t="shared" si="34"/>
        <v>0</v>
      </c>
      <c r="I787" s="60">
        <f t="shared" si="35"/>
        <v>0</v>
      </c>
      <c r="J787" s="54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</row>
    <row r="788" spans="1:21" ht="14.25" x14ac:dyDescent="0.2">
      <c r="A788" s="16" t="s">
        <v>244</v>
      </c>
      <c r="B788" s="13">
        <v>0</v>
      </c>
      <c r="C788" s="232">
        <v>3106103</v>
      </c>
      <c r="D788" s="16"/>
      <c r="E788" s="16">
        <v>1743340</v>
      </c>
      <c r="F788" s="13">
        <v>0</v>
      </c>
      <c r="G788" s="23">
        <f t="shared" si="33"/>
        <v>0</v>
      </c>
      <c r="H788" s="52">
        <f t="shared" si="34"/>
        <v>0</v>
      </c>
      <c r="I788" s="60">
        <f t="shared" si="35"/>
        <v>0</v>
      </c>
      <c r="J788" s="54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</row>
    <row r="789" spans="1:21" ht="14.25" x14ac:dyDescent="0.2">
      <c r="A789" s="16" t="s">
        <v>245</v>
      </c>
      <c r="B789" s="13">
        <v>40</v>
      </c>
      <c r="C789" s="232">
        <v>3106004</v>
      </c>
      <c r="D789" s="16"/>
      <c r="E789" s="16">
        <v>103540</v>
      </c>
      <c r="F789" s="13">
        <v>40</v>
      </c>
      <c r="G789" s="23">
        <f t="shared" si="33"/>
        <v>4141600</v>
      </c>
      <c r="H789" s="52">
        <f t="shared" si="34"/>
        <v>1</v>
      </c>
      <c r="I789" s="60">
        <f t="shared" si="35"/>
        <v>103540</v>
      </c>
      <c r="J789" s="54">
        <v>0</v>
      </c>
      <c r="K789" s="48">
        <v>1</v>
      </c>
      <c r="L789" s="48"/>
      <c r="M789" s="48"/>
      <c r="N789" s="48"/>
      <c r="O789" s="48"/>
      <c r="P789" s="48"/>
      <c r="Q789" s="48"/>
      <c r="R789" s="48"/>
      <c r="S789" s="48"/>
      <c r="T789" s="48"/>
      <c r="U789" s="48"/>
    </row>
    <row r="790" spans="1:21" x14ac:dyDescent="0.2">
      <c r="A790" s="16"/>
      <c r="B790" s="13"/>
      <c r="C790" s="219"/>
      <c r="D790" s="16"/>
      <c r="E790" s="16"/>
      <c r="F790" s="13"/>
      <c r="G790" s="23"/>
      <c r="H790" s="52">
        <f t="shared" si="34"/>
        <v>0</v>
      </c>
      <c r="I790" s="60">
        <f t="shared" si="35"/>
        <v>0</v>
      </c>
      <c r="J790" s="54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</row>
    <row r="791" spans="1:21" x14ac:dyDescent="0.2">
      <c r="A791" s="14" t="s">
        <v>246</v>
      </c>
      <c r="B791" s="15"/>
      <c r="C791" s="81"/>
      <c r="D791" s="14"/>
      <c r="E791" s="15"/>
      <c r="F791" s="15"/>
      <c r="G791" s="15"/>
      <c r="H791" s="52">
        <f t="shared" si="34"/>
        <v>0</v>
      </c>
      <c r="I791" s="60">
        <f t="shared" si="35"/>
        <v>0</v>
      </c>
      <c r="J791" s="54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</row>
    <row r="792" spans="1:21" ht="14.25" x14ac:dyDescent="0.2">
      <c r="A792" s="16" t="s">
        <v>247</v>
      </c>
      <c r="B792" s="115">
        <v>12</v>
      </c>
      <c r="C792" s="232">
        <v>3105001</v>
      </c>
      <c r="D792" s="16"/>
      <c r="E792" s="16">
        <v>142350</v>
      </c>
      <c r="F792" s="13">
        <v>12</v>
      </c>
      <c r="G792" s="23">
        <f t="shared" si="33"/>
        <v>1708200</v>
      </c>
      <c r="H792" s="52">
        <f t="shared" si="34"/>
        <v>1</v>
      </c>
      <c r="I792" s="60">
        <f t="shared" si="35"/>
        <v>142350</v>
      </c>
      <c r="J792" s="54">
        <v>0</v>
      </c>
      <c r="K792" s="48">
        <v>1</v>
      </c>
      <c r="L792" s="48"/>
      <c r="M792" s="48"/>
      <c r="N792" s="48"/>
      <c r="O792" s="48"/>
      <c r="P792" s="48"/>
      <c r="Q792" s="48"/>
      <c r="R792" s="48"/>
      <c r="S792" s="48"/>
      <c r="T792" s="48"/>
      <c r="U792" s="48"/>
    </row>
    <row r="793" spans="1:21" ht="14.25" x14ac:dyDescent="0.2">
      <c r="A793" s="16" t="s">
        <v>248</v>
      </c>
      <c r="B793" s="115"/>
      <c r="C793" s="232">
        <v>3105002</v>
      </c>
      <c r="D793" s="16"/>
      <c r="E793" s="16">
        <v>923820</v>
      </c>
      <c r="F793" s="13">
        <v>0</v>
      </c>
      <c r="G793" s="23">
        <f t="shared" si="33"/>
        <v>0</v>
      </c>
      <c r="H793" s="52">
        <f t="shared" si="34"/>
        <v>0</v>
      </c>
      <c r="I793" s="60">
        <f t="shared" si="35"/>
        <v>0</v>
      </c>
      <c r="J793" s="54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</row>
    <row r="794" spans="1:21" ht="14.25" x14ac:dyDescent="0.2">
      <c r="A794" s="16" t="s">
        <v>185</v>
      </c>
      <c r="B794" s="115"/>
      <c r="C794" s="232">
        <v>3105003</v>
      </c>
      <c r="D794" s="16"/>
      <c r="E794" s="16">
        <v>957140</v>
      </c>
      <c r="F794" s="13">
        <v>0</v>
      </c>
      <c r="G794" s="23">
        <f t="shared" si="33"/>
        <v>0</v>
      </c>
      <c r="H794" s="52">
        <f t="shared" si="34"/>
        <v>0</v>
      </c>
      <c r="I794" s="60">
        <f t="shared" si="35"/>
        <v>0</v>
      </c>
      <c r="J794" s="54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</row>
    <row r="795" spans="1:21" ht="14.25" x14ac:dyDescent="0.2">
      <c r="A795" s="16" t="s">
        <v>151</v>
      </c>
      <c r="B795" s="115"/>
      <c r="C795" s="232">
        <v>504000</v>
      </c>
      <c r="D795" s="16"/>
      <c r="E795" s="16">
        <v>457300</v>
      </c>
      <c r="F795" s="13">
        <v>0</v>
      </c>
      <c r="G795" s="23">
        <f t="shared" si="33"/>
        <v>0</v>
      </c>
      <c r="H795" s="52">
        <f t="shared" si="34"/>
        <v>0</v>
      </c>
      <c r="I795" s="60">
        <f t="shared" si="35"/>
        <v>0</v>
      </c>
      <c r="J795" s="54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</row>
    <row r="796" spans="1:21" ht="14.25" x14ac:dyDescent="0.2">
      <c r="A796" s="16" t="s">
        <v>520</v>
      </c>
      <c r="B796" s="115"/>
      <c r="C796" s="232"/>
      <c r="D796" s="16"/>
      <c r="E796" s="16">
        <v>362040</v>
      </c>
      <c r="F796" s="13">
        <v>0</v>
      </c>
      <c r="G796" s="23">
        <f t="shared" ref="G796:G859" si="36">+ROUND(E796*F796,0)</f>
        <v>0</v>
      </c>
      <c r="H796" s="52">
        <f t="shared" si="34"/>
        <v>0</v>
      </c>
      <c r="I796" s="60">
        <f t="shared" si="35"/>
        <v>0</v>
      </c>
      <c r="J796" s="54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</row>
    <row r="797" spans="1:21" ht="14.25" x14ac:dyDescent="0.2">
      <c r="A797" s="16" t="s">
        <v>152</v>
      </c>
      <c r="B797" s="115"/>
      <c r="C797" s="232"/>
      <c r="D797" s="16"/>
      <c r="E797" s="16">
        <v>669720</v>
      </c>
      <c r="F797" s="13">
        <v>0</v>
      </c>
      <c r="G797" s="23">
        <f t="shared" si="36"/>
        <v>0</v>
      </c>
      <c r="H797" s="52">
        <f t="shared" si="34"/>
        <v>0</v>
      </c>
      <c r="I797" s="60">
        <f t="shared" si="35"/>
        <v>0</v>
      </c>
      <c r="J797" s="54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</row>
    <row r="798" spans="1:21" ht="14.25" x14ac:dyDescent="0.2">
      <c r="A798" s="16" t="s">
        <v>249</v>
      </c>
      <c r="B798" s="115"/>
      <c r="C798" s="232" t="s">
        <v>768</v>
      </c>
      <c r="D798" s="16"/>
      <c r="E798" s="16">
        <v>850260</v>
      </c>
      <c r="F798" s="13">
        <v>0</v>
      </c>
      <c r="G798" s="23">
        <f t="shared" si="36"/>
        <v>0</v>
      </c>
      <c r="H798" s="52">
        <f t="shared" si="34"/>
        <v>0</v>
      </c>
      <c r="I798" s="60">
        <f t="shared" si="35"/>
        <v>0</v>
      </c>
      <c r="J798" s="54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</row>
    <row r="799" spans="1:21" ht="14.25" x14ac:dyDescent="0.2">
      <c r="A799" s="16" t="s">
        <v>250</v>
      </c>
      <c r="B799" s="115"/>
      <c r="C799" s="232">
        <v>3105102</v>
      </c>
      <c r="D799" s="16"/>
      <c r="E799" s="16">
        <v>45970</v>
      </c>
      <c r="F799" s="13">
        <v>0</v>
      </c>
      <c r="G799" s="23">
        <f t="shared" si="36"/>
        <v>0</v>
      </c>
      <c r="H799" s="52">
        <f t="shared" si="34"/>
        <v>0</v>
      </c>
      <c r="I799" s="60">
        <f t="shared" si="35"/>
        <v>0</v>
      </c>
      <c r="J799" s="54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</row>
    <row r="800" spans="1:21" ht="14.25" x14ac:dyDescent="0.2">
      <c r="A800" s="16"/>
      <c r="B800" s="115"/>
      <c r="C800" s="232"/>
      <c r="D800" s="16"/>
      <c r="E800" s="16"/>
      <c r="F800" s="13"/>
      <c r="G800" s="23"/>
      <c r="H800" s="52">
        <f t="shared" si="34"/>
        <v>0</v>
      </c>
      <c r="I800" s="60">
        <f t="shared" si="35"/>
        <v>0</v>
      </c>
      <c r="J800" s="54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</row>
    <row r="801" spans="1:21" ht="25.5" x14ac:dyDescent="0.2">
      <c r="A801" s="14" t="s">
        <v>251</v>
      </c>
      <c r="B801" s="114"/>
      <c r="C801" s="81"/>
      <c r="D801" s="14"/>
      <c r="E801" s="15"/>
      <c r="F801" s="15"/>
      <c r="G801" s="15"/>
      <c r="H801" s="52">
        <f t="shared" si="34"/>
        <v>0</v>
      </c>
      <c r="I801" s="60">
        <f t="shared" si="35"/>
        <v>0</v>
      </c>
      <c r="J801" s="54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</row>
    <row r="802" spans="1:21" ht="14.25" x14ac:dyDescent="0.2">
      <c r="A802" s="16" t="s">
        <v>252</v>
      </c>
      <c r="B802" s="115">
        <v>2</v>
      </c>
      <c r="C802" s="232">
        <v>5402003</v>
      </c>
      <c r="D802" s="16"/>
      <c r="E802" s="16">
        <v>35380</v>
      </c>
      <c r="F802" s="13">
        <v>2</v>
      </c>
      <c r="G802" s="23">
        <f t="shared" si="36"/>
        <v>70760</v>
      </c>
      <c r="H802" s="52">
        <f t="shared" si="34"/>
        <v>0</v>
      </c>
      <c r="I802" s="60">
        <f t="shared" si="35"/>
        <v>0</v>
      </c>
      <c r="J802" s="54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</row>
    <row r="803" spans="1:21" ht="14.25" x14ac:dyDescent="0.2">
      <c r="A803" s="16" t="s">
        <v>253</v>
      </c>
      <c r="B803" s="115"/>
      <c r="C803" s="232">
        <v>5402004</v>
      </c>
      <c r="D803" s="16"/>
      <c r="E803" s="16">
        <v>16490</v>
      </c>
      <c r="F803" s="13">
        <v>0</v>
      </c>
      <c r="G803" s="23">
        <f t="shared" si="36"/>
        <v>0</v>
      </c>
      <c r="H803" s="52">
        <f t="shared" si="34"/>
        <v>0</v>
      </c>
      <c r="I803" s="60">
        <f t="shared" si="35"/>
        <v>0</v>
      </c>
      <c r="J803" s="54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</row>
    <row r="804" spans="1:21" ht="14.25" x14ac:dyDescent="0.2">
      <c r="A804" s="16" t="s">
        <v>254</v>
      </c>
      <c r="B804" s="115"/>
      <c r="C804" s="232">
        <v>5402005</v>
      </c>
      <c r="D804" s="16"/>
      <c r="E804" s="16">
        <v>10280</v>
      </c>
      <c r="F804" s="13">
        <v>0</v>
      </c>
      <c r="G804" s="23">
        <f t="shared" si="36"/>
        <v>0</v>
      </c>
      <c r="H804" s="52">
        <f t="shared" si="34"/>
        <v>0</v>
      </c>
      <c r="I804" s="60">
        <f t="shared" si="35"/>
        <v>0</v>
      </c>
      <c r="J804" s="54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</row>
    <row r="805" spans="1:21" ht="14.25" x14ac:dyDescent="0.2">
      <c r="A805" s="16" t="s">
        <v>255</v>
      </c>
      <c r="B805" s="115"/>
      <c r="C805" s="232">
        <v>5402006</v>
      </c>
      <c r="D805" s="16"/>
      <c r="E805" s="16">
        <v>19600</v>
      </c>
      <c r="F805" s="13">
        <v>0</v>
      </c>
      <c r="G805" s="23">
        <f t="shared" si="36"/>
        <v>0</v>
      </c>
      <c r="H805" s="52">
        <f t="shared" si="34"/>
        <v>0</v>
      </c>
      <c r="I805" s="60">
        <f t="shared" si="35"/>
        <v>0</v>
      </c>
      <c r="J805" s="54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</row>
    <row r="806" spans="1:21" ht="14.25" x14ac:dyDescent="0.2">
      <c r="A806" s="16"/>
      <c r="B806" s="115"/>
      <c r="C806" s="232"/>
      <c r="D806" s="16"/>
      <c r="E806" s="16"/>
      <c r="F806" s="13"/>
      <c r="G806" s="23"/>
      <c r="H806" s="52">
        <f t="shared" ref="H806:H869" si="37">SUM(J806:U806)</f>
        <v>0</v>
      </c>
      <c r="I806" s="60">
        <f t="shared" ref="I806:I869" si="38">+H806*E806</f>
        <v>0</v>
      </c>
      <c r="J806" s="54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</row>
    <row r="807" spans="1:21" x14ac:dyDescent="0.2">
      <c r="A807" s="14" t="s">
        <v>256</v>
      </c>
      <c r="B807" s="114"/>
      <c r="C807" s="81"/>
      <c r="D807" s="14"/>
      <c r="E807" s="15"/>
      <c r="F807" s="15"/>
      <c r="G807" s="15"/>
      <c r="H807" s="52">
        <f t="shared" si="37"/>
        <v>0</v>
      </c>
      <c r="I807" s="60">
        <f t="shared" si="38"/>
        <v>0</v>
      </c>
      <c r="J807" s="54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</row>
    <row r="808" spans="1:21" ht="14.25" x14ac:dyDescent="0.2">
      <c r="A808" s="16" t="s">
        <v>257</v>
      </c>
      <c r="B808" s="13">
        <v>300</v>
      </c>
      <c r="C808" s="232">
        <v>3114101</v>
      </c>
      <c r="D808" s="16"/>
      <c r="E808" s="16">
        <v>37220</v>
      </c>
      <c r="F808" s="13">
        <v>300</v>
      </c>
      <c r="G808" s="23">
        <f t="shared" si="36"/>
        <v>11166000</v>
      </c>
      <c r="H808" s="52">
        <f t="shared" si="37"/>
        <v>40</v>
      </c>
      <c r="I808" s="60">
        <f t="shared" si="38"/>
        <v>1488800</v>
      </c>
      <c r="J808" s="54">
        <v>14</v>
      </c>
      <c r="K808" s="48">
        <v>26</v>
      </c>
      <c r="L808" s="48"/>
      <c r="M808" s="48"/>
      <c r="N808" s="48"/>
      <c r="O808" s="48"/>
      <c r="P808" s="48"/>
      <c r="Q808" s="48"/>
      <c r="R808" s="48"/>
      <c r="S808" s="48"/>
      <c r="T808" s="48"/>
      <c r="U808" s="48"/>
    </row>
    <row r="809" spans="1:21" ht="14.25" x14ac:dyDescent="0.2">
      <c r="A809" s="16" t="s">
        <v>258</v>
      </c>
      <c r="B809" s="13">
        <v>250</v>
      </c>
      <c r="C809" s="232">
        <v>3114102</v>
      </c>
      <c r="D809" s="16"/>
      <c r="E809" s="16">
        <v>209040</v>
      </c>
      <c r="F809" s="13">
        <v>250</v>
      </c>
      <c r="G809" s="23">
        <f t="shared" si="36"/>
        <v>52260000</v>
      </c>
      <c r="H809" s="52">
        <f t="shared" si="37"/>
        <v>36</v>
      </c>
      <c r="I809" s="60">
        <f t="shared" si="38"/>
        <v>7525440</v>
      </c>
      <c r="J809" s="54">
        <v>13</v>
      </c>
      <c r="K809" s="48">
        <v>23</v>
      </c>
      <c r="L809" s="48"/>
      <c r="M809" s="48"/>
      <c r="N809" s="48"/>
      <c r="O809" s="48"/>
      <c r="P809" s="48"/>
      <c r="Q809" s="48"/>
      <c r="R809" s="48"/>
      <c r="S809" s="48"/>
      <c r="T809" s="48"/>
      <c r="U809" s="48"/>
    </row>
    <row r="810" spans="1:21" ht="14.25" x14ac:dyDescent="0.2">
      <c r="A810" s="16" t="s">
        <v>259</v>
      </c>
      <c r="B810" s="13">
        <v>280</v>
      </c>
      <c r="C810" s="232">
        <v>3114103</v>
      </c>
      <c r="D810" s="16"/>
      <c r="E810" s="16">
        <v>20690</v>
      </c>
      <c r="F810" s="13">
        <v>280</v>
      </c>
      <c r="G810" s="23">
        <f t="shared" si="36"/>
        <v>5793200</v>
      </c>
      <c r="H810" s="52">
        <f t="shared" si="37"/>
        <v>40</v>
      </c>
      <c r="I810" s="60">
        <f t="shared" si="38"/>
        <v>827600</v>
      </c>
      <c r="J810" s="54">
        <v>40</v>
      </c>
      <c r="K810" s="240">
        <v>0</v>
      </c>
      <c r="L810" s="48"/>
      <c r="M810" s="48"/>
      <c r="N810" s="48"/>
      <c r="O810" s="48"/>
      <c r="P810" s="48"/>
      <c r="Q810" s="48"/>
      <c r="R810" s="48"/>
      <c r="S810" s="48"/>
      <c r="T810" s="48"/>
      <c r="U810" s="48"/>
    </row>
    <row r="811" spans="1:21" x14ac:dyDescent="0.2">
      <c r="A811" s="16"/>
      <c r="B811" s="13"/>
      <c r="C811" s="219"/>
      <c r="D811" s="16"/>
      <c r="E811" s="16"/>
      <c r="F811" s="13"/>
      <c r="G811" s="23"/>
      <c r="H811" s="52">
        <f t="shared" si="37"/>
        <v>0</v>
      </c>
      <c r="I811" s="60">
        <f t="shared" si="38"/>
        <v>0</v>
      </c>
      <c r="J811" s="54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</row>
    <row r="812" spans="1:21" ht="25.5" x14ac:dyDescent="0.2">
      <c r="A812" s="14" t="s">
        <v>260</v>
      </c>
      <c r="B812" s="15"/>
      <c r="C812" s="81"/>
      <c r="D812" s="14"/>
      <c r="E812" s="15"/>
      <c r="F812" s="15"/>
      <c r="G812" s="15"/>
      <c r="H812" s="52">
        <f t="shared" si="37"/>
        <v>0</v>
      </c>
      <c r="I812" s="60">
        <f t="shared" si="38"/>
        <v>0</v>
      </c>
      <c r="J812" s="54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</row>
    <row r="813" spans="1:21" ht="14.25" x14ac:dyDescent="0.2">
      <c r="A813" s="16" t="s">
        <v>261</v>
      </c>
      <c r="B813" s="13">
        <v>40</v>
      </c>
      <c r="C813" s="232">
        <v>3115001</v>
      </c>
      <c r="D813" s="16"/>
      <c r="E813" s="16">
        <v>89220</v>
      </c>
      <c r="F813" s="13">
        <v>40</v>
      </c>
      <c r="G813" s="23">
        <f t="shared" si="36"/>
        <v>3568800</v>
      </c>
      <c r="H813" s="52">
        <f t="shared" si="37"/>
        <v>3</v>
      </c>
      <c r="I813" s="60">
        <f t="shared" si="38"/>
        <v>267660</v>
      </c>
      <c r="J813" s="54">
        <v>3</v>
      </c>
      <c r="K813" s="48">
        <v>0</v>
      </c>
      <c r="L813" s="48"/>
      <c r="M813" s="48"/>
      <c r="N813" s="48"/>
      <c r="O813" s="48"/>
      <c r="P813" s="48"/>
      <c r="Q813" s="48"/>
      <c r="R813" s="48"/>
      <c r="S813" s="48"/>
      <c r="T813" s="48"/>
      <c r="U813" s="48"/>
    </row>
    <row r="814" spans="1:21" ht="14.25" x14ac:dyDescent="0.2">
      <c r="A814" s="16" t="s">
        <v>488</v>
      </c>
      <c r="B814" s="13">
        <v>0</v>
      </c>
      <c r="C814" s="232">
        <v>1701046</v>
      </c>
      <c r="D814" s="16"/>
      <c r="E814" s="16">
        <v>638250</v>
      </c>
      <c r="F814" s="13">
        <v>0</v>
      </c>
      <c r="G814" s="23">
        <f t="shared" si="36"/>
        <v>0</v>
      </c>
      <c r="H814" s="52">
        <f t="shared" si="37"/>
        <v>0</v>
      </c>
      <c r="I814" s="60">
        <f t="shared" si="38"/>
        <v>0</v>
      </c>
      <c r="J814" s="54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</row>
    <row r="815" spans="1:21" ht="14.25" x14ac:dyDescent="0.2">
      <c r="A815" s="16" t="s">
        <v>262</v>
      </c>
      <c r="B815" s="13">
        <v>0</v>
      </c>
      <c r="C815" s="232">
        <v>1703153</v>
      </c>
      <c r="D815" s="16"/>
      <c r="E815" s="16">
        <v>1535250</v>
      </c>
      <c r="F815" s="13">
        <v>0</v>
      </c>
      <c r="G815" s="23">
        <f t="shared" si="36"/>
        <v>0</v>
      </c>
      <c r="H815" s="52">
        <f t="shared" si="37"/>
        <v>0</v>
      </c>
      <c r="I815" s="60">
        <f t="shared" si="38"/>
        <v>0</v>
      </c>
      <c r="J815" s="54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</row>
    <row r="816" spans="1:21" ht="14.25" x14ac:dyDescent="0.2">
      <c r="A816" s="16" t="s">
        <v>263</v>
      </c>
      <c r="B816" s="13">
        <v>0</v>
      </c>
      <c r="C816" s="232">
        <v>1703148</v>
      </c>
      <c r="D816" s="16"/>
      <c r="E816" s="16">
        <v>1093430</v>
      </c>
      <c r="F816" s="13">
        <v>0</v>
      </c>
      <c r="G816" s="23">
        <f t="shared" si="36"/>
        <v>0</v>
      </c>
      <c r="H816" s="52">
        <f t="shared" si="37"/>
        <v>0</v>
      </c>
      <c r="I816" s="60">
        <f t="shared" si="38"/>
        <v>0</v>
      </c>
      <c r="J816" s="54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</row>
    <row r="817" spans="1:21" ht="14.25" x14ac:dyDescent="0.2">
      <c r="A817" s="16" t="s">
        <v>264</v>
      </c>
      <c r="B817" s="13">
        <v>0</v>
      </c>
      <c r="C817" s="232">
        <v>1703253</v>
      </c>
      <c r="D817" s="16"/>
      <c r="E817" s="16">
        <v>1997350</v>
      </c>
      <c r="F817" s="13">
        <v>0</v>
      </c>
      <c r="G817" s="23">
        <f t="shared" si="36"/>
        <v>0</v>
      </c>
      <c r="H817" s="52">
        <f t="shared" si="37"/>
        <v>0</v>
      </c>
      <c r="I817" s="60">
        <f t="shared" si="38"/>
        <v>0</v>
      </c>
      <c r="J817" s="54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</row>
    <row r="818" spans="1:21" ht="14.25" x14ac:dyDescent="0.2">
      <c r="A818" s="16" t="s">
        <v>265</v>
      </c>
      <c r="B818" s="13">
        <v>0</v>
      </c>
      <c r="C818" s="232">
        <v>1703248</v>
      </c>
      <c r="D818" s="16"/>
      <c r="E818" s="16">
        <v>1572780</v>
      </c>
      <c r="F818" s="13">
        <v>0</v>
      </c>
      <c r="G818" s="23">
        <f t="shared" si="36"/>
        <v>0</v>
      </c>
      <c r="H818" s="52">
        <f t="shared" si="37"/>
        <v>0</v>
      </c>
      <c r="I818" s="60">
        <f t="shared" si="38"/>
        <v>0</v>
      </c>
      <c r="J818" s="54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</row>
    <row r="819" spans="1:21" ht="14.25" x14ac:dyDescent="0.2">
      <c r="A819" s="16" t="s">
        <v>266</v>
      </c>
      <c r="B819" s="13">
        <v>0</v>
      </c>
      <c r="C819" s="232">
        <v>3115002</v>
      </c>
      <c r="D819" s="16"/>
      <c r="E819" s="16">
        <v>17050</v>
      </c>
      <c r="F819" s="13">
        <v>0</v>
      </c>
      <c r="G819" s="23">
        <f t="shared" si="36"/>
        <v>0</v>
      </c>
      <c r="H819" s="52">
        <f t="shared" si="37"/>
        <v>0</v>
      </c>
      <c r="I819" s="60">
        <f t="shared" si="38"/>
        <v>0</v>
      </c>
      <c r="J819" s="54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</row>
    <row r="820" spans="1:21" ht="14.25" x14ac:dyDescent="0.2">
      <c r="A820" s="16" t="s">
        <v>267</v>
      </c>
      <c r="B820" s="13">
        <v>0</v>
      </c>
      <c r="C820" s="232">
        <v>3115102</v>
      </c>
      <c r="D820" s="16"/>
      <c r="E820" s="16">
        <v>10220</v>
      </c>
      <c r="F820" s="13">
        <v>0</v>
      </c>
      <c r="G820" s="23">
        <f t="shared" si="36"/>
        <v>0</v>
      </c>
      <c r="H820" s="52">
        <f t="shared" si="37"/>
        <v>0</v>
      </c>
      <c r="I820" s="60">
        <f t="shared" si="38"/>
        <v>0</v>
      </c>
      <c r="J820" s="54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</row>
    <row r="821" spans="1:21" ht="14.25" x14ac:dyDescent="0.2">
      <c r="A821" s="16"/>
      <c r="B821" s="13"/>
      <c r="C821" s="232"/>
      <c r="D821" s="16"/>
      <c r="E821" s="16"/>
      <c r="F821" s="13"/>
      <c r="G821" s="23"/>
      <c r="H821" s="52">
        <f t="shared" si="37"/>
        <v>0</v>
      </c>
      <c r="I821" s="60">
        <f t="shared" si="38"/>
        <v>0</v>
      </c>
      <c r="J821" s="54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</row>
    <row r="822" spans="1:21" ht="25.5" x14ac:dyDescent="0.2">
      <c r="A822" s="14" t="s">
        <v>268</v>
      </c>
      <c r="B822" s="15"/>
      <c r="C822" s="81"/>
      <c r="D822" s="14"/>
      <c r="E822" s="15"/>
      <c r="F822" s="15"/>
      <c r="G822" s="15"/>
      <c r="H822" s="52">
        <f t="shared" si="37"/>
        <v>0</v>
      </c>
      <c r="I822" s="60">
        <f t="shared" si="38"/>
        <v>0</v>
      </c>
      <c r="J822" s="54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</row>
    <row r="823" spans="1:21" ht="14.25" x14ac:dyDescent="0.2">
      <c r="A823" s="16" t="s">
        <v>269</v>
      </c>
      <c r="B823" s="13">
        <v>30</v>
      </c>
      <c r="C823" s="232">
        <v>404003</v>
      </c>
      <c r="D823" s="16"/>
      <c r="E823" s="16">
        <v>32790</v>
      </c>
      <c r="F823" s="13">
        <v>30</v>
      </c>
      <c r="G823" s="23">
        <f t="shared" si="36"/>
        <v>983700</v>
      </c>
      <c r="H823" s="52">
        <f t="shared" si="37"/>
        <v>9</v>
      </c>
      <c r="I823" s="60">
        <f t="shared" si="38"/>
        <v>295110</v>
      </c>
      <c r="J823" s="54">
        <v>5</v>
      </c>
      <c r="K823" s="48">
        <v>4</v>
      </c>
      <c r="L823" s="48"/>
      <c r="M823" s="48"/>
      <c r="N823" s="48"/>
      <c r="O823" s="48"/>
      <c r="P823" s="48"/>
      <c r="Q823" s="48"/>
      <c r="R823" s="48"/>
      <c r="S823" s="48"/>
      <c r="T823" s="48"/>
      <c r="U823" s="48"/>
    </row>
    <row r="824" spans="1:21" ht="14.25" x14ac:dyDescent="0.2">
      <c r="A824" s="16" t="s">
        <v>270</v>
      </c>
      <c r="B824" s="13">
        <v>280</v>
      </c>
      <c r="C824" s="232" t="s">
        <v>767</v>
      </c>
      <c r="D824" s="16"/>
      <c r="E824" s="16">
        <v>624490</v>
      </c>
      <c r="F824" s="13">
        <v>280</v>
      </c>
      <c r="G824" s="23">
        <f t="shared" si="36"/>
        <v>174857200</v>
      </c>
      <c r="H824" s="52">
        <f t="shared" si="37"/>
        <v>38</v>
      </c>
      <c r="I824" s="60">
        <f t="shared" si="38"/>
        <v>23730620</v>
      </c>
      <c r="J824" s="54">
        <v>24</v>
      </c>
      <c r="K824" s="48">
        <v>14</v>
      </c>
      <c r="L824" s="48"/>
      <c r="M824" s="48"/>
      <c r="N824" s="48"/>
      <c r="O824" s="48"/>
      <c r="P824" s="48"/>
      <c r="Q824" s="48"/>
      <c r="R824" s="48"/>
      <c r="S824" s="48"/>
      <c r="T824" s="48"/>
      <c r="U824" s="48"/>
    </row>
    <row r="825" spans="1:21" ht="14.25" x14ac:dyDescent="0.2">
      <c r="A825" s="16"/>
      <c r="B825" s="13"/>
      <c r="C825" s="232"/>
      <c r="D825" s="16"/>
      <c r="E825" s="16"/>
      <c r="F825" s="13"/>
      <c r="G825" s="23"/>
      <c r="H825" s="52">
        <f t="shared" si="37"/>
        <v>0</v>
      </c>
      <c r="I825" s="60">
        <f t="shared" si="38"/>
        <v>0</v>
      </c>
      <c r="J825" s="54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</row>
    <row r="826" spans="1:21" x14ac:dyDescent="0.2">
      <c r="A826" s="14" t="s">
        <v>271</v>
      </c>
      <c r="B826" s="15"/>
      <c r="C826" s="81"/>
      <c r="D826" s="14"/>
      <c r="E826" s="15"/>
      <c r="F826" s="15"/>
      <c r="G826" s="15"/>
      <c r="H826" s="52">
        <f t="shared" si="37"/>
        <v>0</v>
      </c>
      <c r="I826" s="60">
        <f t="shared" si="38"/>
        <v>0</v>
      </c>
      <c r="J826" s="54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</row>
    <row r="827" spans="1:21" ht="14.25" x14ac:dyDescent="0.2">
      <c r="A827" s="16" t="s">
        <v>272</v>
      </c>
      <c r="B827" s="13">
        <v>45</v>
      </c>
      <c r="C827" s="234" t="s">
        <v>763</v>
      </c>
      <c r="D827" s="16"/>
      <c r="E827" s="16">
        <v>10280</v>
      </c>
      <c r="F827" s="13">
        <v>45</v>
      </c>
      <c r="G827" s="23">
        <f t="shared" si="36"/>
        <v>462600</v>
      </c>
      <c r="H827" s="52">
        <f t="shared" si="37"/>
        <v>43</v>
      </c>
      <c r="I827" s="60">
        <f t="shared" si="38"/>
        <v>442040</v>
      </c>
      <c r="J827" s="54">
        <v>29</v>
      </c>
      <c r="K827" s="48">
        <v>14</v>
      </c>
      <c r="L827" s="48"/>
      <c r="M827" s="48"/>
      <c r="N827" s="48"/>
      <c r="O827" s="48"/>
      <c r="P827" s="48"/>
      <c r="Q827" s="48"/>
      <c r="R827" s="48"/>
      <c r="S827" s="48"/>
      <c r="T827" s="48"/>
      <c r="U827" s="48"/>
    </row>
    <row r="828" spans="1:21" ht="14.25" x14ac:dyDescent="0.2">
      <c r="A828" s="16" t="s">
        <v>273</v>
      </c>
      <c r="B828" s="13">
        <v>209</v>
      </c>
      <c r="C828" s="232" t="s">
        <v>764</v>
      </c>
      <c r="D828" s="16"/>
      <c r="E828" s="16">
        <v>195100</v>
      </c>
      <c r="F828" s="13">
        <v>209</v>
      </c>
      <c r="G828" s="23">
        <f t="shared" si="36"/>
        <v>40775900</v>
      </c>
      <c r="H828" s="52">
        <f t="shared" si="37"/>
        <v>28</v>
      </c>
      <c r="I828" s="60">
        <f t="shared" si="38"/>
        <v>5462800</v>
      </c>
      <c r="J828" s="54">
        <v>18</v>
      </c>
      <c r="K828" s="48">
        <v>10</v>
      </c>
      <c r="L828" s="48"/>
      <c r="M828" s="48"/>
      <c r="N828" s="48"/>
      <c r="O828" s="48"/>
      <c r="P828" s="48"/>
      <c r="Q828" s="48"/>
      <c r="R828" s="48"/>
      <c r="S828" s="48"/>
      <c r="T828" s="48"/>
      <c r="U828" s="48"/>
    </row>
    <row r="829" spans="1:21" ht="14.25" x14ac:dyDescent="0.2">
      <c r="A829" s="16" t="s">
        <v>274</v>
      </c>
      <c r="B829" s="13">
        <v>12</v>
      </c>
      <c r="C829" s="232" t="s">
        <v>765</v>
      </c>
      <c r="D829" s="16"/>
      <c r="E829" s="16">
        <v>2456160</v>
      </c>
      <c r="F829" s="13">
        <v>12</v>
      </c>
      <c r="G829" s="23">
        <f t="shared" si="36"/>
        <v>29473920</v>
      </c>
      <c r="H829" s="52">
        <f t="shared" si="37"/>
        <v>3</v>
      </c>
      <c r="I829" s="60">
        <f t="shared" si="38"/>
        <v>7368480</v>
      </c>
      <c r="J829" s="54">
        <v>0</v>
      </c>
      <c r="K829" s="48">
        <v>3</v>
      </c>
      <c r="L829" s="48"/>
      <c r="M829" s="48"/>
      <c r="N829" s="48"/>
      <c r="O829" s="48"/>
      <c r="P829" s="48"/>
      <c r="Q829" s="48"/>
      <c r="R829" s="48"/>
      <c r="S829" s="48"/>
      <c r="T829" s="48"/>
      <c r="U829" s="48"/>
    </row>
    <row r="830" spans="1:21" ht="14.25" x14ac:dyDescent="0.2">
      <c r="A830" s="16" t="s">
        <v>275</v>
      </c>
      <c r="B830" s="13">
        <v>12</v>
      </c>
      <c r="C830" s="232" t="s">
        <v>766</v>
      </c>
      <c r="D830" s="16"/>
      <c r="E830" s="16">
        <v>26850</v>
      </c>
      <c r="F830" s="13">
        <v>12</v>
      </c>
      <c r="G830" s="23">
        <f t="shared" si="36"/>
        <v>322200</v>
      </c>
      <c r="H830" s="52">
        <f t="shared" si="37"/>
        <v>2</v>
      </c>
      <c r="I830" s="60">
        <f t="shared" si="38"/>
        <v>53700</v>
      </c>
      <c r="J830" s="54">
        <v>1</v>
      </c>
      <c r="K830" s="48">
        <v>1</v>
      </c>
      <c r="L830" s="48"/>
      <c r="M830" s="48"/>
      <c r="N830" s="48"/>
      <c r="O830" s="48"/>
      <c r="P830" s="48"/>
      <c r="Q830" s="48"/>
      <c r="R830" s="48"/>
      <c r="S830" s="48"/>
      <c r="T830" s="48"/>
      <c r="U830" s="48"/>
    </row>
    <row r="831" spans="1:21" ht="14.25" x14ac:dyDescent="0.2">
      <c r="A831" s="16"/>
      <c r="B831" s="13"/>
      <c r="C831" s="232"/>
      <c r="D831" s="16"/>
      <c r="E831" s="16"/>
      <c r="F831" s="13"/>
      <c r="G831" s="23"/>
      <c r="H831" s="52">
        <f t="shared" si="37"/>
        <v>0</v>
      </c>
      <c r="I831" s="60">
        <f t="shared" si="38"/>
        <v>0</v>
      </c>
      <c r="J831" s="54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</row>
    <row r="832" spans="1:21" x14ac:dyDescent="0.2">
      <c r="A832" s="14" t="s">
        <v>276</v>
      </c>
      <c r="B832" s="114"/>
      <c r="C832" s="81"/>
      <c r="D832" s="14"/>
      <c r="E832" s="15"/>
      <c r="F832" s="15"/>
      <c r="G832" s="15"/>
      <c r="H832" s="52">
        <f t="shared" si="37"/>
        <v>0</v>
      </c>
      <c r="I832" s="60">
        <f t="shared" si="38"/>
        <v>0</v>
      </c>
      <c r="J832" s="54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</row>
    <row r="833" spans="1:21" ht="14.25" x14ac:dyDescent="0.2">
      <c r="A833" s="16" t="s">
        <v>277</v>
      </c>
      <c r="B833" s="13">
        <v>22</v>
      </c>
      <c r="C833" s="232" t="s">
        <v>761</v>
      </c>
      <c r="D833" s="16"/>
      <c r="E833" s="16">
        <v>56280</v>
      </c>
      <c r="F833" s="13">
        <v>22</v>
      </c>
      <c r="G833" s="23">
        <f t="shared" si="36"/>
        <v>1238160</v>
      </c>
      <c r="H833" s="52">
        <f t="shared" si="37"/>
        <v>6</v>
      </c>
      <c r="I833" s="60">
        <f t="shared" si="38"/>
        <v>337680</v>
      </c>
      <c r="J833" s="54">
        <v>3</v>
      </c>
      <c r="K833" s="48">
        <v>3</v>
      </c>
      <c r="L833" s="48"/>
      <c r="M833" s="48"/>
      <c r="N833" s="48"/>
      <c r="O833" s="48"/>
      <c r="P833" s="48"/>
      <c r="Q833" s="48"/>
      <c r="R833" s="48"/>
      <c r="S833" s="48"/>
      <c r="T833" s="48"/>
      <c r="U833" s="48"/>
    </row>
    <row r="834" spans="1:21" ht="14.25" x14ac:dyDescent="0.2">
      <c r="A834" s="16" t="s">
        <v>278</v>
      </c>
      <c r="B834" s="13">
        <v>14</v>
      </c>
      <c r="C834" s="232" t="s">
        <v>762</v>
      </c>
      <c r="D834" s="16"/>
      <c r="E834" s="16">
        <v>1627980</v>
      </c>
      <c r="F834" s="13">
        <v>14</v>
      </c>
      <c r="G834" s="23">
        <f t="shared" si="36"/>
        <v>22791720</v>
      </c>
      <c r="H834" s="52">
        <f t="shared" si="37"/>
        <v>0</v>
      </c>
      <c r="I834" s="60">
        <f t="shared" si="38"/>
        <v>0</v>
      </c>
      <c r="J834" s="54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</row>
    <row r="835" spans="1:21" ht="14.25" x14ac:dyDescent="0.2">
      <c r="A835" s="16" t="s">
        <v>279</v>
      </c>
      <c r="B835" s="13">
        <v>1</v>
      </c>
      <c r="C835" s="232">
        <v>1902065</v>
      </c>
      <c r="D835" s="16"/>
      <c r="E835" s="16">
        <v>375140</v>
      </c>
      <c r="F835" s="13">
        <v>1</v>
      </c>
      <c r="G835" s="23">
        <f t="shared" si="36"/>
        <v>375140</v>
      </c>
      <c r="H835" s="52">
        <f t="shared" si="37"/>
        <v>0</v>
      </c>
      <c r="I835" s="60">
        <f t="shared" si="38"/>
        <v>0</v>
      </c>
      <c r="J835" s="54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</row>
    <row r="836" spans="1:21" ht="14.25" x14ac:dyDescent="0.2">
      <c r="A836" s="16" t="s">
        <v>151</v>
      </c>
      <c r="B836" s="13">
        <v>0</v>
      </c>
      <c r="C836" s="232"/>
      <c r="D836" s="16"/>
      <c r="E836" s="16">
        <v>457300</v>
      </c>
      <c r="F836" s="13">
        <v>0</v>
      </c>
      <c r="G836" s="23">
        <f t="shared" si="36"/>
        <v>0</v>
      </c>
      <c r="H836" s="52">
        <f t="shared" si="37"/>
        <v>0</v>
      </c>
      <c r="I836" s="60">
        <f t="shared" si="38"/>
        <v>0</v>
      </c>
      <c r="J836" s="54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</row>
    <row r="837" spans="1:21" ht="14.25" x14ac:dyDescent="0.2">
      <c r="A837" s="16" t="s">
        <v>520</v>
      </c>
      <c r="B837" s="13">
        <v>0</v>
      </c>
      <c r="C837" s="232"/>
      <c r="D837" s="16"/>
      <c r="E837" s="16">
        <v>362040</v>
      </c>
      <c r="F837" s="13">
        <v>0</v>
      </c>
      <c r="G837" s="23">
        <f t="shared" si="36"/>
        <v>0</v>
      </c>
      <c r="H837" s="52">
        <f t="shared" si="37"/>
        <v>0</v>
      </c>
      <c r="I837" s="60">
        <f t="shared" si="38"/>
        <v>0</v>
      </c>
      <c r="J837" s="54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</row>
    <row r="838" spans="1:21" ht="14.25" x14ac:dyDescent="0.2">
      <c r="A838" s="16" t="s">
        <v>152</v>
      </c>
      <c r="B838" s="13">
        <v>0</v>
      </c>
      <c r="C838" s="232"/>
      <c r="D838" s="16"/>
      <c r="E838" s="16">
        <v>669720</v>
      </c>
      <c r="F838" s="13">
        <v>0</v>
      </c>
      <c r="G838" s="23">
        <f t="shared" si="36"/>
        <v>0</v>
      </c>
      <c r="H838" s="52">
        <f t="shared" si="37"/>
        <v>0</v>
      </c>
      <c r="I838" s="60">
        <f t="shared" si="38"/>
        <v>0</v>
      </c>
      <c r="J838" s="54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</row>
    <row r="839" spans="1:21" ht="14.25" x14ac:dyDescent="0.2">
      <c r="A839" s="16" t="s">
        <v>280</v>
      </c>
      <c r="B839" s="13">
        <v>450</v>
      </c>
      <c r="C839" s="232">
        <v>3106102</v>
      </c>
      <c r="D839" s="16"/>
      <c r="E839" s="16">
        <v>353390</v>
      </c>
      <c r="F839" s="13">
        <v>450</v>
      </c>
      <c r="G839" s="23">
        <f t="shared" si="36"/>
        <v>159025500</v>
      </c>
      <c r="H839" s="52">
        <f t="shared" si="37"/>
        <v>64</v>
      </c>
      <c r="I839" s="60">
        <f t="shared" si="38"/>
        <v>22616960</v>
      </c>
      <c r="J839" s="54">
        <v>24</v>
      </c>
      <c r="K839" s="48">
        <v>40</v>
      </c>
      <c r="L839" s="48"/>
      <c r="M839" s="48"/>
      <c r="N839" s="48"/>
      <c r="O839" s="48"/>
      <c r="P839" s="48"/>
      <c r="Q839" s="48"/>
      <c r="R839" s="48"/>
      <c r="S839" s="48"/>
      <c r="T839" s="48"/>
      <c r="U839" s="48"/>
    </row>
    <row r="840" spans="1:21" ht="14.25" x14ac:dyDescent="0.2">
      <c r="A840" s="16" t="s">
        <v>281</v>
      </c>
      <c r="B840" s="13">
        <v>450</v>
      </c>
      <c r="C840" s="232">
        <v>305070</v>
      </c>
      <c r="D840" s="16"/>
      <c r="E840" s="16">
        <v>73820</v>
      </c>
      <c r="F840" s="13">
        <v>450</v>
      </c>
      <c r="G840" s="23">
        <f t="shared" si="36"/>
        <v>33219000</v>
      </c>
      <c r="H840" s="52">
        <f t="shared" si="37"/>
        <v>58</v>
      </c>
      <c r="I840" s="60">
        <f t="shared" si="38"/>
        <v>4281560</v>
      </c>
      <c r="J840" s="54">
        <v>25</v>
      </c>
      <c r="K840" s="48">
        <v>33</v>
      </c>
      <c r="L840" s="48"/>
      <c r="M840" s="48"/>
      <c r="N840" s="48"/>
      <c r="O840" s="48"/>
      <c r="P840" s="48"/>
      <c r="Q840" s="48"/>
      <c r="R840" s="48"/>
      <c r="S840" s="48"/>
      <c r="T840" s="48"/>
      <c r="U840" s="48"/>
    </row>
    <row r="841" spans="1:21" ht="14.25" x14ac:dyDescent="0.2">
      <c r="A841" s="16"/>
      <c r="B841" s="13"/>
      <c r="C841" s="232"/>
      <c r="D841" s="16"/>
      <c r="E841" s="16"/>
      <c r="F841" s="13"/>
      <c r="G841" s="23"/>
      <c r="H841" s="52">
        <f t="shared" si="37"/>
        <v>0</v>
      </c>
      <c r="I841" s="60">
        <f t="shared" si="38"/>
        <v>0</v>
      </c>
      <c r="J841" s="54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</row>
    <row r="842" spans="1:21" x14ac:dyDescent="0.2">
      <c r="A842" s="14" t="s">
        <v>282</v>
      </c>
      <c r="B842" s="15"/>
      <c r="C842" s="81"/>
      <c r="D842" s="14"/>
      <c r="E842" s="15"/>
      <c r="F842" s="15"/>
      <c r="G842" s="15"/>
      <c r="H842" s="52">
        <f t="shared" si="37"/>
        <v>0</v>
      </c>
      <c r="I842" s="60">
        <f t="shared" si="38"/>
        <v>0</v>
      </c>
      <c r="J842" s="54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</row>
    <row r="843" spans="1:21" ht="14.25" x14ac:dyDescent="0.2">
      <c r="A843" s="16" t="s">
        <v>283</v>
      </c>
      <c r="B843" s="13">
        <v>2000</v>
      </c>
      <c r="C843" s="232" t="s">
        <v>759</v>
      </c>
      <c r="D843" s="16"/>
      <c r="E843" s="16">
        <v>10280</v>
      </c>
      <c r="F843" s="13">
        <v>2000</v>
      </c>
      <c r="G843" s="23">
        <f t="shared" si="36"/>
        <v>20560000</v>
      </c>
      <c r="H843" s="52">
        <f t="shared" si="37"/>
        <v>148</v>
      </c>
      <c r="I843" s="60">
        <f t="shared" si="38"/>
        <v>1521440</v>
      </c>
      <c r="J843" s="54">
        <v>61</v>
      </c>
      <c r="K843" s="48">
        <v>87</v>
      </c>
      <c r="L843" s="48"/>
      <c r="M843" s="48"/>
      <c r="N843" s="48"/>
      <c r="O843" s="48"/>
      <c r="P843" s="48"/>
      <c r="Q843" s="48"/>
      <c r="R843" s="48"/>
      <c r="S843" s="48"/>
      <c r="T843" s="48"/>
      <c r="U843" s="48"/>
    </row>
    <row r="844" spans="1:21" ht="27" x14ac:dyDescent="0.2">
      <c r="A844" s="16" t="s">
        <v>284</v>
      </c>
      <c r="B844" s="13">
        <v>2500</v>
      </c>
      <c r="C844" s="232" t="s">
        <v>760</v>
      </c>
      <c r="D844" s="16"/>
      <c r="E844" s="16">
        <v>23470</v>
      </c>
      <c r="F844" s="13">
        <v>2500</v>
      </c>
      <c r="G844" s="23">
        <f t="shared" si="36"/>
        <v>58675000</v>
      </c>
      <c r="H844" s="52">
        <f t="shared" si="37"/>
        <v>131</v>
      </c>
      <c r="I844" s="60">
        <f t="shared" si="38"/>
        <v>3074570</v>
      </c>
      <c r="J844" s="54">
        <v>64</v>
      </c>
      <c r="K844" s="48">
        <v>67</v>
      </c>
      <c r="L844" s="48"/>
      <c r="M844" s="48"/>
      <c r="N844" s="48"/>
      <c r="O844" s="48"/>
      <c r="P844" s="48"/>
      <c r="Q844" s="48"/>
      <c r="R844" s="48"/>
      <c r="S844" s="48"/>
      <c r="T844" s="48"/>
      <c r="U844" s="48"/>
    </row>
    <row r="845" spans="1:21" ht="14.25" x14ac:dyDescent="0.2">
      <c r="A845" s="16"/>
      <c r="B845" s="13"/>
      <c r="C845" s="232"/>
      <c r="D845" s="16"/>
      <c r="E845" s="16"/>
      <c r="F845" s="13"/>
      <c r="G845" s="23"/>
      <c r="H845" s="52">
        <f t="shared" si="37"/>
        <v>0</v>
      </c>
      <c r="I845" s="60">
        <f t="shared" si="38"/>
        <v>0</v>
      </c>
      <c r="J845" s="54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</row>
    <row r="846" spans="1:21" x14ac:dyDescent="0.2">
      <c r="A846" s="14" t="s">
        <v>285</v>
      </c>
      <c r="B846" s="15"/>
      <c r="C846" s="81"/>
      <c r="D846" s="14"/>
      <c r="E846" s="15"/>
      <c r="F846" s="15"/>
      <c r="G846" s="15"/>
      <c r="H846" s="52">
        <f t="shared" si="37"/>
        <v>0</v>
      </c>
      <c r="I846" s="60">
        <f t="shared" si="38"/>
        <v>0</v>
      </c>
      <c r="J846" s="54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</row>
    <row r="847" spans="1:21" ht="14.25" x14ac:dyDescent="0.2">
      <c r="A847" s="16" t="s">
        <v>286</v>
      </c>
      <c r="B847" s="13">
        <v>315</v>
      </c>
      <c r="C847" s="232">
        <v>1201009</v>
      </c>
      <c r="D847" s="16"/>
      <c r="E847" s="16">
        <v>66270</v>
      </c>
      <c r="F847" s="13">
        <v>315</v>
      </c>
      <c r="G847" s="23">
        <f t="shared" si="36"/>
        <v>20875050</v>
      </c>
      <c r="H847" s="52">
        <f t="shared" si="37"/>
        <v>49</v>
      </c>
      <c r="I847" s="60">
        <f t="shared" si="38"/>
        <v>3247230</v>
      </c>
      <c r="J847" s="54">
        <v>27</v>
      </c>
      <c r="K847" s="48">
        <v>22</v>
      </c>
      <c r="L847" s="48"/>
      <c r="M847" s="48"/>
      <c r="N847" s="48"/>
      <c r="O847" s="48"/>
      <c r="P847" s="48"/>
      <c r="Q847" s="48"/>
      <c r="R847" s="48"/>
      <c r="S847" s="48"/>
      <c r="T847" s="48"/>
      <c r="U847" s="48"/>
    </row>
    <row r="848" spans="1:21" ht="14.25" x14ac:dyDescent="0.2">
      <c r="A848" s="16" t="s">
        <v>287</v>
      </c>
      <c r="B848" s="13">
        <v>0</v>
      </c>
      <c r="C848" s="232" t="s">
        <v>758</v>
      </c>
      <c r="D848" s="16"/>
      <c r="E848" s="16">
        <v>278870</v>
      </c>
      <c r="F848" s="13">
        <v>0</v>
      </c>
      <c r="G848" s="23">
        <f t="shared" si="36"/>
        <v>0</v>
      </c>
      <c r="H848" s="52">
        <f t="shared" si="37"/>
        <v>0</v>
      </c>
      <c r="I848" s="60">
        <f t="shared" si="38"/>
        <v>0</v>
      </c>
      <c r="J848" s="54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</row>
    <row r="849" spans="1:21" ht="14.25" x14ac:dyDescent="0.2">
      <c r="A849" s="16" t="s">
        <v>288</v>
      </c>
      <c r="B849" s="13">
        <v>120</v>
      </c>
      <c r="C849" s="232">
        <v>3001201</v>
      </c>
      <c r="D849" s="16"/>
      <c r="E849" s="16">
        <v>111220</v>
      </c>
      <c r="F849" s="13">
        <v>120</v>
      </c>
      <c r="G849" s="23">
        <f t="shared" si="36"/>
        <v>13346400</v>
      </c>
      <c r="H849" s="52">
        <f t="shared" si="37"/>
        <v>13</v>
      </c>
      <c r="I849" s="60">
        <f t="shared" si="38"/>
        <v>1445860</v>
      </c>
      <c r="J849" s="54">
        <v>10</v>
      </c>
      <c r="K849" s="48">
        <v>3</v>
      </c>
      <c r="L849" s="48"/>
      <c r="M849" s="48"/>
      <c r="N849" s="48"/>
      <c r="O849" s="48"/>
      <c r="P849" s="48"/>
      <c r="Q849" s="48"/>
      <c r="R849" s="48"/>
      <c r="S849" s="48"/>
      <c r="T849" s="48"/>
      <c r="U849" s="48"/>
    </row>
    <row r="850" spans="1:21" ht="14.25" x14ac:dyDescent="0.2">
      <c r="A850" s="16"/>
      <c r="B850" s="13"/>
      <c r="C850" s="232"/>
      <c r="D850" s="16"/>
      <c r="E850" s="16"/>
      <c r="F850" s="13"/>
      <c r="G850" s="23"/>
      <c r="H850" s="52">
        <f t="shared" si="37"/>
        <v>0</v>
      </c>
      <c r="I850" s="60">
        <f t="shared" si="38"/>
        <v>0</v>
      </c>
      <c r="J850" s="54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</row>
    <row r="851" spans="1:21" x14ac:dyDescent="0.2">
      <c r="A851" s="14" t="s">
        <v>289</v>
      </c>
      <c r="B851" s="15"/>
      <c r="C851" s="81"/>
      <c r="D851" s="14"/>
      <c r="E851" s="15"/>
      <c r="F851" s="15"/>
      <c r="G851" s="15"/>
      <c r="H851" s="52">
        <f t="shared" si="37"/>
        <v>0</v>
      </c>
      <c r="I851" s="60">
        <f t="shared" si="38"/>
        <v>0</v>
      </c>
      <c r="J851" s="54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</row>
    <row r="852" spans="1:21" ht="14.25" x14ac:dyDescent="0.2">
      <c r="A852" s="16" t="s">
        <v>290</v>
      </c>
      <c r="B852" s="13">
        <v>200</v>
      </c>
      <c r="C852" s="232" t="s">
        <v>756</v>
      </c>
      <c r="D852" s="16"/>
      <c r="E852" s="16">
        <v>11170</v>
      </c>
      <c r="F852" s="13">
        <v>200</v>
      </c>
      <c r="G852" s="23">
        <f t="shared" si="36"/>
        <v>2234000</v>
      </c>
      <c r="H852" s="52">
        <f t="shared" si="37"/>
        <v>27</v>
      </c>
      <c r="I852" s="60">
        <f t="shared" si="38"/>
        <v>301590</v>
      </c>
      <c r="J852" s="54">
        <v>18</v>
      </c>
      <c r="K852" s="48">
        <v>9</v>
      </c>
      <c r="L852" s="48"/>
      <c r="M852" s="48"/>
      <c r="N852" s="48"/>
      <c r="O852" s="48"/>
      <c r="P852" s="48"/>
      <c r="Q852" s="48"/>
      <c r="R852" s="48"/>
      <c r="S852" s="48"/>
      <c r="T852" s="48"/>
      <c r="U852" s="48"/>
    </row>
    <row r="853" spans="1:21" ht="14.25" x14ac:dyDescent="0.2">
      <c r="A853" s="16" t="s">
        <v>291</v>
      </c>
      <c r="B853" s="13">
        <v>36</v>
      </c>
      <c r="C853" s="232">
        <v>1202057</v>
      </c>
      <c r="D853" s="16"/>
      <c r="E853" s="16">
        <v>225110</v>
      </c>
      <c r="F853" s="13">
        <v>36</v>
      </c>
      <c r="G853" s="23">
        <f t="shared" si="36"/>
        <v>8103960</v>
      </c>
      <c r="H853" s="52">
        <f t="shared" si="37"/>
        <v>0</v>
      </c>
      <c r="I853" s="60">
        <f t="shared" si="38"/>
        <v>0</v>
      </c>
      <c r="J853" s="54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</row>
    <row r="854" spans="1:21" ht="14.25" x14ac:dyDescent="0.2">
      <c r="A854" s="16" t="s">
        <v>292</v>
      </c>
      <c r="B854" s="13">
        <v>0</v>
      </c>
      <c r="C854" s="232" t="s">
        <v>757</v>
      </c>
      <c r="D854" s="16"/>
      <c r="E854" s="16">
        <v>1520200</v>
      </c>
      <c r="F854" s="13">
        <v>0</v>
      </c>
      <c r="G854" s="23">
        <f t="shared" si="36"/>
        <v>0</v>
      </c>
      <c r="H854" s="52">
        <f t="shared" si="37"/>
        <v>0</v>
      </c>
      <c r="I854" s="60">
        <f t="shared" si="38"/>
        <v>0</v>
      </c>
      <c r="J854" s="54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</row>
    <row r="855" spans="1:21" ht="14.25" x14ac:dyDescent="0.2">
      <c r="A855" s="16"/>
      <c r="B855" s="13"/>
      <c r="C855" s="232"/>
      <c r="D855" s="16"/>
      <c r="E855" s="16"/>
      <c r="F855" s="13"/>
      <c r="G855" s="23"/>
      <c r="H855" s="52">
        <f t="shared" si="37"/>
        <v>0</v>
      </c>
      <c r="I855" s="60">
        <f t="shared" si="38"/>
        <v>0</v>
      </c>
      <c r="J855" s="54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</row>
    <row r="856" spans="1:21" x14ac:dyDescent="0.2">
      <c r="A856" s="14" t="s">
        <v>293</v>
      </c>
      <c r="B856" s="15"/>
      <c r="C856" s="81"/>
      <c r="D856" s="14"/>
      <c r="E856" s="15"/>
      <c r="F856" s="15"/>
      <c r="G856" s="15"/>
      <c r="H856" s="52">
        <f t="shared" si="37"/>
        <v>0</v>
      </c>
      <c r="I856" s="60">
        <f t="shared" si="38"/>
        <v>0</v>
      </c>
      <c r="J856" s="54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</row>
    <row r="857" spans="1:21" ht="14.25" x14ac:dyDescent="0.2">
      <c r="A857" s="16" t="s">
        <v>294</v>
      </c>
      <c r="B857" s="13">
        <v>35</v>
      </c>
      <c r="C857" s="234" t="s">
        <v>754</v>
      </c>
      <c r="D857" s="16"/>
      <c r="E857" s="16">
        <v>10280</v>
      </c>
      <c r="F857" s="13">
        <v>35</v>
      </c>
      <c r="G857" s="23">
        <f t="shared" si="36"/>
        <v>359800</v>
      </c>
      <c r="H857" s="52">
        <f t="shared" si="37"/>
        <v>5</v>
      </c>
      <c r="I857" s="60">
        <f t="shared" si="38"/>
        <v>51400</v>
      </c>
      <c r="J857" s="54">
        <v>4</v>
      </c>
      <c r="K857" s="48">
        <v>1</v>
      </c>
      <c r="L857" s="48"/>
      <c r="M857" s="48"/>
      <c r="N857" s="48"/>
      <c r="O857" s="48"/>
      <c r="P857" s="48"/>
      <c r="Q857" s="48"/>
      <c r="R857" s="48"/>
      <c r="S857" s="48"/>
      <c r="T857" s="48"/>
      <c r="U857" s="48"/>
    </row>
    <row r="858" spans="1:21" ht="14.25" x14ac:dyDescent="0.2">
      <c r="A858" s="16" t="s">
        <v>524</v>
      </c>
      <c r="B858" s="13">
        <v>0</v>
      </c>
      <c r="C858" s="232" t="s">
        <v>755</v>
      </c>
      <c r="D858" s="16"/>
      <c r="E858" s="16">
        <v>1520200</v>
      </c>
      <c r="F858" s="13">
        <v>0</v>
      </c>
      <c r="G858" s="23">
        <f t="shared" si="36"/>
        <v>0</v>
      </c>
      <c r="H858" s="52">
        <f t="shared" si="37"/>
        <v>0</v>
      </c>
      <c r="I858" s="60">
        <f t="shared" si="38"/>
        <v>0</v>
      </c>
      <c r="J858" s="54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</row>
    <row r="859" spans="1:21" ht="14.25" x14ac:dyDescent="0.2">
      <c r="A859" s="16" t="s">
        <v>295</v>
      </c>
      <c r="B859" s="13">
        <v>0</v>
      </c>
      <c r="C859" s="232">
        <v>1202056</v>
      </c>
      <c r="D859" s="16"/>
      <c r="E859" s="16">
        <v>223620</v>
      </c>
      <c r="F859" s="13">
        <v>0</v>
      </c>
      <c r="G859" s="23">
        <f t="shared" si="36"/>
        <v>0</v>
      </c>
      <c r="H859" s="52">
        <f t="shared" si="37"/>
        <v>0</v>
      </c>
      <c r="I859" s="60">
        <f t="shared" si="38"/>
        <v>0</v>
      </c>
      <c r="J859" s="54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</row>
    <row r="860" spans="1:21" ht="14.25" x14ac:dyDescent="0.2">
      <c r="A860" s="16"/>
      <c r="B860" s="13"/>
      <c r="C860" s="232"/>
      <c r="D860" s="16"/>
      <c r="E860" s="16"/>
      <c r="F860" s="13"/>
      <c r="G860" s="23"/>
      <c r="H860" s="52">
        <f t="shared" si="37"/>
        <v>0</v>
      </c>
      <c r="I860" s="60">
        <f t="shared" si="38"/>
        <v>0</v>
      </c>
      <c r="J860" s="54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</row>
    <row r="861" spans="1:21" x14ac:dyDescent="0.2">
      <c r="A861" s="14" t="s">
        <v>296</v>
      </c>
      <c r="B861" s="114"/>
      <c r="C861" s="81"/>
      <c r="D861" s="14"/>
      <c r="E861" s="15"/>
      <c r="F861" s="15"/>
      <c r="G861" s="15"/>
      <c r="H861" s="52">
        <f t="shared" si="37"/>
        <v>0</v>
      </c>
      <c r="I861" s="60">
        <f t="shared" si="38"/>
        <v>0</v>
      </c>
      <c r="J861" s="54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</row>
    <row r="862" spans="1:21" ht="27" x14ac:dyDescent="0.2">
      <c r="A862" s="16" t="s">
        <v>297</v>
      </c>
      <c r="B862" s="115"/>
      <c r="C862" s="232" t="s">
        <v>753</v>
      </c>
      <c r="D862" s="16"/>
      <c r="E862" s="16">
        <v>102560</v>
      </c>
      <c r="F862" s="13">
        <v>0</v>
      </c>
      <c r="G862" s="23">
        <f t="shared" ref="G862:G923" si="39">+ROUND(E862*F862,0)</f>
        <v>0</v>
      </c>
      <c r="H862" s="52">
        <f t="shared" si="37"/>
        <v>0</v>
      </c>
      <c r="I862" s="60">
        <f t="shared" si="38"/>
        <v>0</v>
      </c>
      <c r="J862" s="54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</row>
    <row r="863" spans="1:21" ht="27" x14ac:dyDescent="0.2">
      <c r="A863" s="16" t="s">
        <v>298</v>
      </c>
      <c r="B863" s="115"/>
      <c r="C863" s="232">
        <v>3301006</v>
      </c>
      <c r="D863" s="16"/>
      <c r="E863" s="16">
        <v>24590</v>
      </c>
      <c r="F863" s="13">
        <v>0</v>
      </c>
      <c r="G863" s="23">
        <f t="shared" si="39"/>
        <v>0</v>
      </c>
      <c r="H863" s="52">
        <f t="shared" si="37"/>
        <v>0</v>
      </c>
      <c r="I863" s="60">
        <f t="shared" si="38"/>
        <v>0</v>
      </c>
      <c r="J863" s="54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</row>
    <row r="864" spans="1:21" ht="27" x14ac:dyDescent="0.2">
      <c r="A864" s="16" t="s">
        <v>299</v>
      </c>
      <c r="B864" s="115"/>
      <c r="C864" s="232">
        <v>3301007</v>
      </c>
      <c r="D864" s="16"/>
      <c r="E864" s="16">
        <v>74130</v>
      </c>
      <c r="F864" s="13">
        <v>0</v>
      </c>
      <c r="G864" s="23">
        <f t="shared" si="39"/>
        <v>0</v>
      </c>
      <c r="H864" s="52">
        <f t="shared" si="37"/>
        <v>0</v>
      </c>
      <c r="I864" s="60">
        <f t="shared" si="38"/>
        <v>0</v>
      </c>
      <c r="J864" s="54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</row>
    <row r="865" spans="1:21" ht="14.25" x14ac:dyDescent="0.2">
      <c r="A865" s="16" t="s">
        <v>300</v>
      </c>
      <c r="B865" s="115"/>
      <c r="C865" s="232"/>
      <c r="D865" s="16"/>
      <c r="E865" s="16">
        <v>1807560</v>
      </c>
      <c r="F865" s="13">
        <v>0</v>
      </c>
      <c r="G865" s="23">
        <f t="shared" si="39"/>
        <v>0</v>
      </c>
      <c r="H865" s="52">
        <f t="shared" si="37"/>
        <v>0</v>
      </c>
      <c r="I865" s="60">
        <f t="shared" si="38"/>
        <v>0</v>
      </c>
      <c r="J865" s="54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</row>
    <row r="866" spans="1:21" ht="14.25" x14ac:dyDescent="0.2">
      <c r="A866" s="16"/>
      <c r="B866" s="115"/>
      <c r="C866" s="232"/>
      <c r="D866" s="16"/>
      <c r="E866" s="16"/>
      <c r="F866" s="13"/>
      <c r="G866" s="23"/>
      <c r="H866" s="52">
        <f t="shared" si="37"/>
        <v>0</v>
      </c>
      <c r="I866" s="60">
        <f t="shared" si="38"/>
        <v>0</v>
      </c>
      <c r="J866" s="54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</row>
    <row r="867" spans="1:21" x14ac:dyDescent="0.2">
      <c r="A867" s="14" t="s">
        <v>301</v>
      </c>
      <c r="B867" s="114"/>
      <c r="C867" s="81"/>
      <c r="D867" s="14"/>
      <c r="E867" s="15"/>
      <c r="F867" s="15"/>
      <c r="G867" s="15"/>
      <c r="H867" s="52">
        <f t="shared" si="37"/>
        <v>0</v>
      </c>
      <c r="I867" s="60">
        <f t="shared" si="38"/>
        <v>0</v>
      </c>
      <c r="J867" s="54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</row>
    <row r="868" spans="1:21" ht="14.25" x14ac:dyDescent="0.2">
      <c r="A868" s="16" t="s">
        <v>302</v>
      </c>
      <c r="B868" s="115"/>
      <c r="C868" s="232">
        <v>3103205</v>
      </c>
      <c r="D868" s="16"/>
      <c r="E868" s="16">
        <v>9270</v>
      </c>
      <c r="F868" s="13">
        <v>0</v>
      </c>
      <c r="G868" s="23">
        <f t="shared" si="39"/>
        <v>0</v>
      </c>
      <c r="H868" s="52">
        <f t="shared" si="37"/>
        <v>0</v>
      </c>
      <c r="I868" s="60">
        <f t="shared" si="38"/>
        <v>0</v>
      </c>
      <c r="J868" s="54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</row>
    <row r="869" spans="1:21" ht="27" x14ac:dyDescent="0.2">
      <c r="A869" s="16" t="s">
        <v>303</v>
      </c>
      <c r="B869" s="13">
        <v>800</v>
      </c>
      <c r="C869" s="232">
        <v>3103003</v>
      </c>
      <c r="D869" s="16"/>
      <c r="E869" s="16">
        <v>27480</v>
      </c>
      <c r="F869" s="13">
        <v>800</v>
      </c>
      <c r="G869" s="23">
        <f t="shared" si="39"/>
        <v>21984000</v>
      </c>
      <c r="H869" s="52">
        <f t="shared" si="37"/>
        <v>84</v>
      </c>
      <c r="I869" s="60">
        <f t="shared" si="38"/>
        <v>2308320</v>
      </c>
      <c r="J869" s="54">
        <v>42</v>
      </c>
      <c r="K869" s="48">
        <v>42</v>
      </c>
      <c r="L869" s="48"/>
      <c r="M869" s="48"/>
      <c r="N869" s="48"/>
      <c r="O869" s="48"/>
      <c r="P869" s="48"/>
      <c r="Q869" s="48"/>
      <c r="R869" s="48"/>
      <c r="S869" s="48"/>
      <c r="T869" s="48"/>
      <c r="U869" s="48"/>
    </row>
    <row r="870" spans="1:21" ht="27" x14ac:dyDescent="0.2">
      <c r="A870" s="16" t="s">
        <v>304</v>
      </c>
      <c r="B870" s="13">
        <v>720</v>
      </c>
      <c r="C870" s="232">
        <v>3103104</v>
      </c>
      <c r="D870" s="16"/>
      <c r="E870" s="16">
        <v>6800</v>
      </c>
      <c r="F870" s="13">
        <v>720</v>
      </c>
      <c r="G870" s="23">
        <f t="shared" si="39"/>
        <v>4896000</v>
      </c>
      <c r="H870" s="52">
        <f t="shared" ref="H870:H933" si="40">SUM(J870:U870)</f>
        <v>7</v>
      </c>
      <c r="I870" s="60">
        <f t="shared" ref="I870:I933" si="41">+H870*E870</f>
        <v>47600</v>
      </c>
      <c r="J870" s="54">
        <v>2</v>
      </c>
      <c r="K870" s="48">
        <v>5</v>
      </c>
      <c r="L870" s="48"/>
      <c r="M870" s="48"/>
      <c r="N870" s="48"/>
      <c r="O870" s="48"/>
      <c r="P870" s="48"/>
      <c r="Q870" s="48"/>
      <c r="R870" s="48"/>
      <c r="S870" s="48"/>
      <c r="T870" s="48"/>
      <c r="U870" s="48"/>
    </row>
    <row r="871" spans="1:21" x14ac:dyDescent="0.2">
      <c r="A871" s="16"/>
      <c r="B871" s="13"/>
      <c r="C871" s="219"/>
      <c r="D871" s="16"/>
      <c r="E871" s="16"/>
      <c r="F871" s="13"/>
      <c r="G871" s="23"/>
      <c r="H871" s="52">
        <f t="shared" si="40"/>
        <v>0</v>
      </c>
      <c r="I871" s="60">
        <f t="shared" si="41"/>
        <v>0</v>
      </c>
      <c r="J871" s="54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</row>
    <row r="872" spans="1:21" ht="25.5" x14ac:dyDescent="0.2">
      <c r="A872" s="14" t="s">
        <v>305</v>
      </c>
      <c r="B872" s="15"/>
      <c r="C872" s="81"/>
      <c r="D872" s="14"/>
      <c r="E872" s="15"/>
      <c r="F872" s="15"/>
      <c r="G872" s="15"/>
      <c r="H872" s="52">
        <f t="shared" si="40"/>
        <v>0</v>
      </c>
      <c r="I872" s="60">
        <f t="shared" si="41"/>
        <v>0</v>
      </c>
      <c r="J872" s="54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</row>
    <row r="873" spans="1:21" ht="14.25" x14ac:dyDescent="0.2">
      <c r="A873" s="16" t="s">
        <v>306</v>
      </c>
      <c r="B873" s="13">
        <v>60</v>
      </c>
      <c r="C873" s="232" t="s">
        <v>751</v>
      </c>
      <c r="D873" s="16"/>
      <c r="E873" s="16">
        <v>751080</v>
      </c>
      <c r="F873" s="13">
        <v>60</v>
      </c>
      <c r="G873" s="23">
        <f t="shared" si="39"/>
        <v>45064800</v>
      </c>
      <c r="H873" s="52">
        <f t="shared" si="40"/>
        <v>12</v>
      </c>
      <c r="I873" s="60">
        <f t="shared" si="41"/>
        <v>9012960</v>
      </c>
      <c r="J873" s="54">
        <v>7</v>
      </c>
      <c r="K873" s="48">
        <v>5</v>
      </c>
      <c r="L873" s="48"/>
      <c r="M873" s="48"/>
      <c r="N873" s="48"/>
      <c r="O873" s="48"/>
      <c r="P873" s="48"/>
      <c r="Q873" s="48"/>
      <c r="R873" s="48"/>
      <c r="S873" s="48"/>
      <c r="T873" s="48"/>
      <c r="U873" s="48"/>
    </row>
    <row r="874" spans="1:21" ht="14.25" x14ac:dyDescent="0.2">
      <c r="A874" s="16" t="s">
        <v>307</v>
      </c>
      <c r="B874" s="13">
        <v>70</v>
      </c>
      <c r="C874" s="234" t="s">
        <v>752</v>
      </c>
      <c r="D874" s="16"/>
      <c r="E874" s="16">
        <v>10780</v>
      </c>
      <c r="F874" s="13">
        <v>70</v>
      </c>
      <c r="G874" s="23">
        <f t="shared" si="39"/>
        <v>754600</v>
      </c>
      <c r="H874" s="52">
        <f t="shared" si="40"/>
        <v>11</v>
      </c>
      <c r="I874" s="60">
        <f t="shared" si="41"/>
        <v>118580</v>
      </c>
      <c r="J874" s="54">
        <v>6</v>
      </c>
      <c r="K874" s="48">
        <v>5</v>
      </c>
      <c r="L874" s="48"/>
      <c r="M874" s="48"/>
      <c r="N874" s="48"/>
      <c r="O874" s="48"/>
      <c r="P874" s="48"/>
      <c r="Q874" s="48"/>
      <c r="R874" s="48"/>
      <c r="S874" s="48"/>
      <c r="T874" s="48"/>
      <c r="U874" s="48"/>
    </row>
    <row r="875" spans="1:21" ht="14.25" x14ac:dyDescent="0.2">
      <c r="A875" s="16"/>
      <c r="B875" s="13"/>
      <c r="C875" s="232"/>
      <c r="D875" s="16"/>
      <c r="E875" s="16"/>
      <c r="F875" s="13"/>
      <c r="G875" s="23"/>
      <c r="H875" s="52">
        <f t="shared" si="40"/>
        <v>0</v>
      </c>
      <c r="I875" s="60">
        <f t="shared" si="41"/>
        <v>0</v>
      </c>
      <c r="J875" s="54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</row>
    <row r="876" spans="1:21" x14ac:dyDescent="0.2">
      <c r="A876" s="14" t="s">
        <v>308</v>
      </c>
      <c r="B876" s="15"/>
      <c r="C876" s="81"/>
      <c r="D876" s="14"/>
      <c r="E876" s="15"/>
      <c r="F876" s="15"/>
      <c r="G876" s="15"/>
      <c r="H876" s="52">
        <f t="shared" si="40"/>
        <v>0</v>
      </c>
      <c r="I876" s="60">
        <f t="shared" si="41"/>
        <v>0</v>
      </c>
      <c r="J876" s="54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</row>
    <row r="877" spans="1:21" ht="14.25" x14ac:dyDescent="0.2">
      <c r="A877" s="16" t="s">
        <v>309</v>
      </c>
      <c r="B877" s="13">
        <v>0</v>
      </c>
      <c r="C877" s="232">
        <v>102006</v>
      </c>
      <c r="D877" s="16"/>
      <c r="E877" s="16">
        <v>2910</v>
      </c>
      <c r="F877" s="13">
        <v>0</v>
      </c>
      <c r="G877" s="23">
        <f t="shared" si="39"/>
        <v>0</v>
      </c>
      <c r="H877" s="52">
        <f t="shared" si="40"/>
        <v>0</v>
      </c>
      <c r="I877" s="60">
        <f t="shared" si="41"/>
        <v>0</v>
      </c>
      <c r="J877" s="54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</row>
    <row r="878" spans="1:21" ht="14.25" x14ac:dyDescent="0.2">
      <c r="A878" s="16" t="s">
        <v>310</v>
      </c>
      <c r="B878" s="13">
        <v>0</v>
      </c>
      <c r="C878" s="232">
        <v>3001003</v>
      </c>
      <c r="D878" s="16"/>
      <c r="E878" s="16">
        <v>11650</v>
      </c>
      <c r="F878" s="13">
        <v>0</v>
      </c>
      <c r="G878" s="23">
        <f t="shared" si="39"/>
        <v>0</v>
      </c>
      <c r="H878" s="52">
        <f t="shared" si="40"/>
        <v>2</v>
      </c>
      <c r="I878" s="60">
        <f t="shared" si="41"/>
        <v>23300</v>
      </c>
      <c r="J878" s="157">
        <v>0</v>
      </c>
      <c r="K878" s="48">
        <v>2</v>
      </c>
      <c r="L878" s="48"/>
      <c r="M878" s="48"/>
      <c r="N878" s="48"/>
      <c r="O878" s="48"/>
      <c r="P878" s="48"/>
      <c r="Q878" s="48"/>
      <c r="R878" s="48"/>
      <c r="S878" s="48"/>
      <c r="T878" s="48"/>
      <c r="U878" s="48"/>
    </row>
    <row r="879" spans="1:21" ht="14.25" x14ac:dyDescent="0.2">
      <c r="A879" s="16" t="s">
        <v>311</v>
      </c>
      <c r="B879" s="13">
        <v>0</v>
      </c>
      <c r="C879" s="232">
        <v>3001004</v>
      </c>
      <c r="D879" s="16"/>
      <c r="E879" s="16">
        <v>236790</v>
      </c>
      <c r="F879" s="13">
        <v>0</v>
      </c>
      <c r="G879" s="23">
        <f t="shared" si="39"/>
        <v>0</v>
      </c>
      <c r="H879" s="52">
        <f t="shared" si="40"/>
        <v>4</v>
      </c>
      <c r="I879" s="60">
        <f t="shared" si="41"/>
        <v>947160</v>
      </c>
      <c r="J879" s="157">
        <v>3</v>
      </c>
      <c r="K879" s="48">
        <v>1</v>
      </c>
      <c r="L879" s="48"/>
      <c r="M879" s="48"/>
      <c r="N879" s="48"/>
      <c r="O879" s="48"/>
      <c r="P879" s="48"/>
      <c r="Q879" s="48"/>
      <c r="R879" s="48"/>
      <c r="S879" s="48"/>
      <c r="T879" s="48"/>
      <c r="U879" s="48"/>
    </row>
    <row r="880" spans="1:21" ht="14.25" x14ac:dyDescent="0.2">
      <c r="A880" s="16" t="s">
        <v>312</v>
      </c>
      <c r="B880" s="13">
        <v>0</v>
      </c>
      <c r="C880" s="232">
        <v>3001005</v>
      </c>
      <c r="D880" s="16"/>
      <c r="E880" s="16">
        <v>33160</v>
      </c>
      <c r="F880" s="13">
        <v>0</v>
      </c>
      <c r="G880" s="23">
        <f t="shared" si="39"/>
        <v>0</v>
      </c>
      <c r="H880" s="52">
        <f t="shared" si="40"/>
        <v>2</v>
      </c>
      <c r="I880" s="60">
        <f t="shared" si="41"/>
        <v>66320</v>
      </c>
      <c r="J880" s="157">
        <v>1</v>
      </c>
      <c r="K880" s="48">
        <v>1</v>
      </c>
      <c r="L880" s="48"/>
      <c r="M880" s="48"/>
      <c r="N880" s="48"/>
      <c r="O880" s="48"/>
      <c r="P880" s="48"/>
      <c r="Q880" s="48"/>
      <c r="R880" s="48"/>
      <c r="S880" s="48"/>
      <c r="T880" s="48"/>
      <c r="U880" s="48"/>
    </row>
    <row r="881" spans="1:21" ht="14.25" x14ac:dyDescent="0.2">
      <c r="A881" s="16" t="s">
        <v>313</v>
      </c>
      <c r="B881" s="13">
        <v>0</v>
      </c>
      <c r="C881" s="232">
        <v>3001105</v>
      </c>
      <c r="D881" s="16"/>
      <c r="E881" s="16">
        <v>86410</v>
      </c>
      <c r="F881" s="13">
        <v>0</v>
      </c>
      <c r="G881" s="23">
        <f t="shared" si="39"/>
        <v>0</v>
      </c>
      <c r="H881" s="52">
        <f t="shared" si="40"/>
        <v>0</v>
      </c>
      <c r="I881" s="60">
        <f t="shared" si="41"/>
        <v>0</v>
      </c>
      <c r="J881" s="54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</row>
    <row r="882" spans="1:21" ht="14.25" x14ac:dyDescent="0.2">
      <c r="A882" s="16" t="s">
        <v>314</v>
      </c>
      <c r="B882" s="13">
        <v>0</v>
      </c>
      <c r="C882" s="232">
        <v>3001007</v>
      </c>
      <c r="D882" s="16"/>
      <c r="E882" s="16">
        <v>31680</v>
      </c>
      <c r="F882" s="13">
        <v>0</v>
      </c>
      <c r="G882" s="23">
        <f t="shared" si="39"/>
        <v>0</v>
      </c>
      <c r="H882" s="52">
        <f t="shared" si="40"/>
        <v>0</v>
      </c>
      <c r="I882" s="60">
        <f t="shared" si="41"/>
        <v>0</v>
      </c>
      <c r="J882" s="54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</row>
    <row r="883" spans="1:21" ht="14.25" x14ac:dyDescent="0.2">
      <c r="A883" s="16" t="s">
        <v>315</v>
      </c>
      <c r="B883" s="13">
        <v>0</v>
      </c>
      <c r="C883" s="232">
        <v>3001006</v>
      </c>
      <c r="D883" s="16"/>
      <c r="E883" s="16">
        <v>140520</v>
      </c>
      <c r="F883" s="13">
        <v>0</v>
      </c>
      <c r="G883" s="23">
        <f t="shared" si="39"/>
        <v>0</v>
      </c>
      <c r="H883" s="52">
        <f t="shared" si="40"/>
        <v>6</v>
      </c>
      <c r="I883" s="60">
        <f t="shared" si="41"/>
        <v>843120</v>
      </c>
      <c r="J883" s="54">
        <v>5</v>
      </c>
      <c r="K883" s="48">
        <v>1</v>
      </c>
      <c r="L883" s="48"/>
      <c r="M883" s="48"/>
      <c r="N883" s="48"/>
      <c r="O883" s="48"/>
      <c r="P883" s="48"/>
      <c r="Q883" s="48"/>
      <c r="R883" s="48"/>
      <c r="S883" s="48"/>
      <c r="T883" s="48"/>
      <c r="U883" s="48"/>
    </row>
    <row r="884" spans="1:21" x14ac:dyDescent="0.2">
      <c r="A884" s="16"/>
      <c r="B884" s="13"/>
      <c r="C884" s="219"/>
      <c r="D884" s="16"/>
      <c r="E884" s="16"/>
      <c r="F884" s="13"/>
      <c r="G884" s="23"/>
      <c r="H884" s="52">
        <f t="shared" si="40"/>
        <v>0</v>
      </c>
      <c r="I884" s="60">
        <f t="shared" si="41"/>
        <v>0</v>
      </c>
      <c r="J884" s="54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</row>
    <row r="885" spans="1:21" ht="25.5" x14ac:dyDescent="0.2">
      <c r="A885" s="14" t="s">
        <v>316</v>
      </c>
      <c r="B885" s="15"/>
      <c r="C885" s="81"/>
      <c r="D885" s="14"/>
      <c r="E885" s="15"/>
      <c r="F885" s="15"/>
      <c r="G885" s="15"/>
      <c r="H885" s="52">
        <f t="shared" si="40"/>
        <v>0</v>
      </c>
      <c r="I885" s="60">
        <f t="shared" si="41"/>
        <v>0</v>
      </c>
      <c r="J885" s="54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</row>
    <row r="886" spans="1:21" ht="14.25" x14ac:dyDescent="0.2">
      <c r="A886" s="16" t="s">
        <v>317</v>
      </c>
      <c r="B886" s="13">
        <v>670</v>
      </c>
      <c r="C886" s="232">
        <v>403001</v>
      </c>
      <c r="D886" s="16"/>
      <c r="E886" s="16">
        <v>70710</v>
      </c>
      <c r="F886" s="13">
        <v>670</v>
      </c>
      <c r="G886" s="23">
        <f t="shared" si="39"/>
        <v>47375700</v>
      </c>
      <c r="H886" s="52">
        <f t="shared" si="40"/>
        <v>126</v>
      </c>
      <c r="I886" s="60">
        <f t="shared" si="41"/>
        <v>8909460</v>
      </c>
      <c r="J886" s="54">
        <v>59</v>
      </c>
      <c r="K886" s="48">
        <v>67</v>
      </c>
      <c r="L886" s="48"/>
      <c r="M886" s="48"/>
      <c r="N886" s="48"/>
      <c r="O886" s="48"/>
      <c r="P886" s="48"/>
      <c r="Q886" s="48"/>
      <c r="R886" s="48"/>
      <c r="S886" s="48"/>
      <c r="T886" s="48"/>
      <c r="U886" s="48"/>
    </row>
    <row r="887" spans="1:21" ht="14.25" x14ac:dyDescent="0.2">
      <c r="A887" s="16" t="s">
        <v>318</v>
      </c>
      <c r="B887" s="13">
        <v>300</v>
      </c>
      <c r="C887" s="232" t="s">
        <v>750</v>
      </c>
      <c r="D887" s="16"/>
      <c r="E887" s="16">
        <v>789600</v>
      </c>
      <c r="F887" s="13">
        <v>300</v>
      </c>
      <c r="G887" s="23">
        <f t="shared" si="39"/>
        <v>236880000</v>
      </c>
      <c r="H887" s="52">
        <f t="shared" si="40"/>
        <v>55</v>
      </c>
      <c r="I887" s="60">
        <f t="shared" si="41"/>
        <v>43428000</v>
      </c>
      <c r="J887" s="54">
        <v>31</v>
      </c>
      <c r="K887" s="48">
        <v>24</v>
      </c>
      <c r="L887" s="48"/>
      <c r="M887" s="48"/>
      <c r="N887" s="48"/>
      <c r="O887" s="48"/>
      <c r="P887" s="48"/>
      <c r="Q887" s="48"/>
      <c r="R887" s="48"/>
      <c r="S887" s="48"/>
      <c r="T887" s="48"/>
      <c r="U887" s="48"/>
    </row>
    <row r="888" spans="1:21" ht="14.25" x14ac:dyDescent="0.2">
      <c r="A888" s="16" t="s">
        <v>319</v>
      </c>
      <c r="B888" s="13">
        <v>300</v>
      </c>
      <c r="C888" s="232">
        <v>3701001</v>
      </c>
      <c r="D888" s="16"/>
      <c r="E888" s="16">
        <v>13980</v>
      </c>
      <c r="F888" s="13">
        <v>300</v>
      </c>
      <c r="G888" s="23">
        <f t="shared" si="39"/>
        <v>4194000</v>
      </c>
      <c r="H888" s="52">
        <f t="shared" si="40"/>
        <v>50</v>
      </c>
      <c r="I888" s="60">
        <f t="shared" si="41"/>
        <v>699000</v>
      </c>
      <c r="J888" s="54">
        <v>23</v>
      </c>
      <c r="K888" s="48">
        <v>27</v>
      </c>
      <c r="L888" s="48"/>
      <c r="M888" s="48"/>
      <c r="N888" s="48"/>
      <c r="O888" s="48"/>
      <c r="P888" s="48"/>
      <c r="Q888" s="48"/>
      <c r="R888" s="48"/>
      <c r="S888" s="48"/>
      <c r="T888" s="48"/>
      <c r="U888" s="48"/>
    </row>
    <row r="889" spans="1:21" x14ac:dyDescent="0.2">
      <c r="A889" s="16"/>
      <c r="B889" s="13"/>
      <c r="C889" s="219"/>
      <c r="D889" s="16"/>
      <c r="E889" s="16"/>
      <c r="F889" s="13"/>
      <c r="G889" s="23"/>
      <c r="H889" s="52">
        <f t="shared" si="40"/>
        <v>0</v>
      </c>
      <c r="I889" s="60">
        <f t="shared" si="41"/>
        <v>0</v>
      </c>
      <c r="J889" s="54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</row>
    <row r="890" spans="1:21" ht="25.5" x14ac:dyDescent="0.2">
      <c r="A890" s="14" t="s">
        <v>320</v>
      </c>
      <c r="B890" s="15"/>
      <c r="C890" s="81"/>
      <c r="D890" s="14"/>
      <c r="E890" s="15"/>
      <c r="F890" s="15"/>
      <c r="G890" s="15"/>
      <c r="H890" s="52">
        <f t="shared" si="40"/>
        <v>0</v>
      </c>
      <c r="I890" s="60">
        <f t="shared" si="41"/>
        <v>0</v>
      </c>
      <c r="J890" s="54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</row>
    <row r="891" spans="1:21" x14ac:dyDescent="0.2">
      <c r="A891" s="16" t="s">
        <v>321</v>
      </c>
      <c r="B891" s="13">
        <v>340</v>
      </c>
      <c r="C891" s="219">
        <v>3801002</v>
      </c>
      <c r="D891" s="16"/>
      <c r="E891" s="16">
        <v>77510</v>
      </c>
      <c r="F891" s="13">
        <v>340</v>
      </c>
      <c r="G891" s="23">
        <f t="shared" si="39"/>
        <v>26353400</v>
      </c>
      <c r="H891" s="52">
        <f t="shared" si="40"/>
        <v>80</v>
      </c>
      <c r="I891" s="60">
        <f t="shared" si="41"/>
        <v>6200800</v>
      </c>
      <c r="J891" s="54">
        <v>26</v>
      </c>
      <c r="K891" s="48">
        <v>54</v>
      </c>
      <c r="L891" s="48"/>
      <c r="M891" s="48"/>
      <c r="N891" s="48"/>
      <c r="O891" s="48"/>
      <c r="P891" s="48"/>
      <c r="Q891" s="48"/>
      <c r="R891" s="48"/>
      <c r="S891" s="48"/>
      <c r="T891" s="48"/>
      <c r="U891" s="48"/>
    </row>
    <row r="892" spans="1:21" x14ac:dyDescent="0.2">
      <c r="A892" s="16"/>
      <c r="B892" s="13"/>
      <c r="C892" s="219"/>
      <c r="D892" s="16"/>
      <c r="E892" s="16"/>
      <c r="F892" s="13"/>
      <c r="G892" s="23"/>
      <c r="H892" s="52">
        <f t="shared" si="40"/>
        <v>0</v>
      </c>
      <c r="I892" s="60">
        <f t="shared" si="41"/>
        <v>0</v>
      </c>
      <c r="J892" s="54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</row>
    <row r="893" spans="1:21" x14ac:dyDescent="0.2">
      <c r="A893" s="14" t="s">
        <v>322</v>
      </c>
      <c r="B893" s="15"/>
      <c r="C893" s="81"/>
      <c r="D893" s="14"/>
      <c r="E893" s="15"/>
      <c r="F893" s="15"/>
      <c r="G893" s="15"/>
      <c r="H893" s="52">
        <f t="shared" si="40"/>
        <v>0</v>
      </c>
      <c r="I893" s="60">
        <f t="shared" si="41"/>
        <v>0</v>
      </c>
      <c r="J893" s="54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</row>
    <row r="894" spans="1:21" s="93" customFormat="1" ht="27" x14ac:dyDescent="0.2">
      <c r="A894" s="86" t="s">
        <v>323</v>
      </c>
      <c r="B894" s="87">
        <v>320</v>
      </c>
      <c r="C894" s="232">
        <v>3901002</v>
      </c>
      <c r="D894" s="86"/>
      <c r="E894" s="86">
        <v>29900</v>
      </c>
      <c r="F894" s="87">
        <v>320</v>
      </c>
      <c r="G894" s="88">
        <f t="shared" si="39"/>
        <v>9568000</v>
      </c>
      <c r="H894" s="89">
        <f t="shared" si="40"/>
        <v>42</v>
      </c>
      <c r="I894" s="90">
        <f t="shared" si="41"/>
        <v>1255800</v>
      </c>
      <c r="J894" s="91">
        <v>24</v>
      </c>
      <c r="K894" s="92">
        <v>18</v>
      </c>
      <c r="L894" s="92"/>
      <c r="M894" s="92"/>
      <c r="N894" s="92"/>
      <c r="O894" s="92"/>
      <c r="P894" s="92"/>
      <c r="Q894" s="92"/>
      <c r="R894" s="92"/>
      <c r="S894" s="92"/>
      <c r="T894" s="92"/>
      <c r="U894" s="92"/>
    </row>
    <row r="895" spans="1:21" ht="14.25" x14ac:dyDescent="0.2">
      <c r="A895" s="16" t="s">
        <v>324</v>
      </c>
      <c r="B895" s="115"/>
      <c r="C895" s="232">
        <v>3901004</v>
      </c>
      <c r="D895" s="16"/>
      <c r="E895" s="16">
        <v>14320</v>
      </c>
      <c r="F895" s="13">
        <v>0</v>
      </c>
      <c r="G895" s="23">
        <f t="shared" si="39"/>
        <v>0</v>
      </c>
      <c r="H895" s="52">
        <f t="shared" si="40"/>
        <v>0</v>
      </c>
      <c r="I895" s="60">
        <f t="shared" si="41"/>
        <v>0</v>
      </c>
      <c r="J895" s="54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</row>
    <row r="896" spans="1:21" x14ac:dyDescent="0.2">
      <c r="A896" s="16"/>
      <c r="B896" s="115"/>
      <c r="C896" s="219"/>
      <c r="D896" s="16"/>
      <c r="E896" s="16"/>
      <c r="F896" s="13"/>
      <c r="G896" s="23"/>
      <c r="H896" s="52">
        <f t="shared" si="40"/>
        <v>0</v>
      </c>
      <c r="I896" s="60">
        <f t="shared" si="41"/>
        <v>0</v>
      </c>
      <c r="J896" s="54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</row>
    <row r="897" spans="1:21" x14ac:dyDescent="0.2">
      <c r="A897" s="14" t="s">
        <v>325</v>
      </c>
      <c r="B897" s="114"/>
      <c r="C897" s="81"/>
      <c r="D897" s="14"/>
      <c r="E897" s="15"/>
      <c r="F897" s="15"/>
      <c r="G897" s="15"/>
      <c r="H897" s="52">
        <f t="shared" si="40"/>
        <v>0</v>
      </c>
      <c r="I897" s="60">
        <f t="shared" si="41"/>
        <v>0</v>
      </c>
      <c r="J897" s="54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</row>
    <row r="898" spans="1:21" ht="14.25" x14ac:dyDescent="0.2">
      <c r="A898" s="16" t="s">
        <v>326</v>
      </c>
      <c r="B898" s="115"/>
      <c r="C898" s="232">
        <v>604001</v>
      </c>
      <c r="D898" s="16"/>
      <c r="E898" s="16">
        <v>4575840</v>
      </c>
      <c r="F898" s="13">
        <v>0</v>
      </c>
      <c r="G898" s="23">
        <f t="shared" si="39"/>
        <v>0</v>
      </c>
      <c r="H898" s="52">
        <f t="shared" si="40"/>
        <v>0</v>
      </c>
      <c r="I898" s="60">
        <f t="shared" si="41"/>
        <v>0</v>
      </c>
      <c r="J898" s="54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</row>
    <row r="899" spans="1:21" ht="14.25" x14ac:dyDescent="0.2">
      <c r="A899" s="16" t="s">
        <v>327</v>
      </c>
      <c r="B899" s="115"/>
      <c r="C899" s="232">
        <v>6040101</v>
      </c>
      <c r="D899" s="16"/>
      <c r="E899" s="16">
        <v>3275630</v>
      </c>
      <c r="F899" s="13">
        <v>0</v>
      </c>
      <c r="G899" s="23">
        <f t="shared" si="39"/>
        <v>0</v>
      </c>
      <c r="H899" s="52">
        <f t="shared" si="40"/>
        <v>0</v>
      </c>
      <c r="I899" s="60">
        <f t="shared" si="41"/>
        <v>0</v>
      </c>
      <c r="J899" s="54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</row>
    <row r="900" spans="1:21" ht="14.25" x14ac:dyDescent="0.2">
      <c r="A900" s="16" t="s">
        <v>328</v>
      </c>
      <c r="B900" s="115"/>
      <c r="C900" s="232">
        <v>6040102</v>
      </c>
      <c r="D900" s="16"/>
      <c r="E900" s="16">
        <v>4913270</v>
      </c>
      <c r="F900" s="13">
        <v>0</v>
      </c>
      <c r="G900" s="23">
        <f t="shared" si="39"/>
        <v>0</v>
      </c>
      <c r="H900" s="52">
        <f t="shared" si="40"/>
        <v>0</v>
      </c>
      <c r="I900" s="60">
        <f t="shared" si="41"/>
        <v>0</v>
      </c>
      <c r="J900" s="54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</row>
    <row r="901" spans="1:21" ht="14.25" x14ac:dyDescent="0.2">
      <c r="A901" s="16" t="s">
        <v>329</v>
      </c>
      <c r="B901" s="115"/>
      <c r="C901" s="232">
        <v>6040201</v>
      </c>
      <c r="D901" s="16"/>
      <c r="E901" s="16">
        <v>3379720</v>
      </c>
      <c r="F901" s="13">
        <v>0</v>
      </c>
      <c r="G901" s="23">
        <f t="shared" si="39"/>
        <v>0</v>
      </c>
      <c r="H901" s="52">
        <f t="shared" si="40"/>
        <v>0</v>
      </c>
      <c r="I901" s="60">
        <f t="shared" si="41"/>
        <v>0</v>
      </c>
      <c r="J901" s="54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</row>
    <row r="902" spans="1:21" ht="27" x14ac:dyDescent="0.2">
      <c r="A902" s="16" t="s">
        <v>330</v>
      </c>
      <c r="B902" s="115"/>
      <c r="C902" s="232">
        <v>6040202</v>
      </c>
      <c r="D902" s="16"/>
      <c r="E902" s="16">
        <v>3140190</v>
      </c>
      <c r="F902" s="13">
        <v>0</v>
      </c>
      <c r="G902" s="23">
        <f t="shared" si="39"/>
        <v>0</v>
      </c>
      <c r="H902" s="52">
        <f t="shared" si="40"/>
        <v>0</v>
      </c>
      <c r="I902" s="60">
        <f t="shared" si="41"/>
        <v>0</v>
      </c>
      <c r="J902" s="54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</row>
    <row r="903" spans="1:21" ht="14.25" x14ac:dyDescent="0.2">
      <c r="A903" s="16" t="s">
        <v>331</v>
      </c>
      <c r="B903" s="13">
        <v>12</v>
      </c>
      <c r="C903" s="232">
        <v>6040301</v>
      </c>
      <c r="D903" s="16"/>
      <c r="E903" s="16">
        <v>1560040</v>
      </c>
      <c r="F903" s="13">
        <v>12</v>
      </c>
      <c r="G903" s="23">
        <f t="shared" si="39"/>
        <v>18720480</v>
      </c>
      <c r="H903" s="52">
        <f t="shared" si="40"/>
        <v>0</v>
      </c>
      <c r="I903" s="60">
        <f t="shared" si="41"/>
        <v>0</v>
      </c>
      <c r="J903" s="54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</row>
    <row r="904" spans="1:21" ht="14.25" x14ac:dyDescent="0.2">
      <c r="A904" s="16" t="s">
        <v>332</v>
      </c>
      <c r="B904" s="13">
        <v>18</v>
      </c>
      <c r="C904" s="232">
        <v>6040401</v>
      </c>
      <c r="D904" s="16"/>
      <c r="E904" s="16">
        <v>1180090</v>
      </c>
      <c r="F904" s="13">
        <v>18</v>
      </c>
      <c r="G904" s="23">
        <f t="shared" si="39"/>
        <v>21241620</v>
      </c>
      <c r="H904" s="52">
        <f t="shared" si="40"/>
        <v>2</v>
      </c>
      <c r="I904" s="60">
        <f t="shared" si="41"/>
        <v>2360180</v>
      </c>
      <c r="J904" s="54">
        <v>0</v>
      </c>
      <c r="K904" s="48">
        <v>2</v>
      </c>
      <c r="L904" s="48"/>
      <c r="M904" s="48"/>
      <c r="N904" s="48"/>
      <c r="O904" s="48"/>
      <c r="P904" s="48"/>
      <c r="Q904" s="48"/>
      <c r="R904" s="48"/>
      <c r="S904" s="48"/>
      <c r="T904" s="48"/>
      <c r="U904" s="48"/>
    </row>
    <row r="905" spans="1:21" ht="14.25" x14ac:dyDescent="0.2">
      <c r="A905" s="16"/>
      <c r="B905" s="13"/>
      <c r="C905" s="232"/>
      <c r="D905" s="16"/>
      <c r="E905" s="16"/>
      <c r="F905" s="13"/>
      <c r="G905" s="23"/>
      <c r="H905" s="52">
        <f t="shared" si="40"/>
        <v>0</v>
      </c>
      <c r="I905" s="60">
        <f t="shared" si="41"/>
        <v>0</v>
      </c>
      <c r="J905" s="54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</row>
    <row r="906" spans="1:21" ht="25.5" x14ac:dyDescent="0.2">
      <c r="A906" s="14" t="s">
        <v>333</v>
      </c>
      <c r="B906" s="15"/>
      <c r="C906" s="81"/>
      <c r="D906" s="14"/>
      <c r="E906" s="15"/>
      <c r="F906" s="15"/>
      <c r="G906" s="15"/>
      <c r="H906" s="52">
        <f t="shared" si="40"/>
        <v>0</v>
      </c>
      <c r="I906" s="60">
        <f t="shared" si="41"/>
        <v>0</v>
      </c>
      <c r="J906" s="54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</row>
    <row r="907" spans="1:21" ht="14.25" x14ac:dyDescent="0.2">
      <c r="A907" s="16" t="s">
        <v>334</v>
      </c>
      <c r="B907" s="13">
        <v>250</v>
      </c>
      <c r="C907" s="234" t="s">
        <v>749</v>
      </c>
      <c r="D907" s="16"/>
      <c r="E907" s="16">
        <v>77250</v>
      </c>
      <c r="F907" s="13">
        <v>250</v>
      </c>
      <c r="G907" s="23">
        <f t="shared" si="39"/>
        <v>19312500</v>
      </c>
      <c r="H907" s="52">
        <f t="shared" si="40"/>
        <v>36</v>
      </c>
      <c r="I907" s="60">
        <f t="shared" si="41"/>
        <v>2781000</v>
      </c>
      <c r="J907" s="54">
        <v>18</v>
      </c>
      <c r="K907" s="48">
        <v>18</v>
      </c>
      <c r="L907" s="48"/>
      <c r="M907" s="48"/>
      <c r="N907" s="48"/>
      <c r="O907" s="48"/>
      <c r="P907" s="48"/>
      <c r="Q907" s="48"/>
      <c r="R907" s="48"/>
      <c r="S907" s="48"/>
      <c r="T907" s="48"/>
      <c r="U907" s="48"/>
    </row>
    <row r="908" spans="1:21" x14ac:dyDescent="0.2">
      <c r="A908" s="16"/>
      <c r="B908" s="13"/>
      <c r="C908" s="219"/>
      <c r="D908" s="16"/>
      <c r="E908" s="16"/>
      <c r="F908" s="13"/>
      <c r="G908" s="23"/>
      <c r="H908" s="52">
        <f t="shared" si="40"/>
        <v>0</v>
      </c>
      <c r="I908" s="60">
        <f t="shared" si="41"/>
        <v>0</v>
      </c>
      <c r="J908" s="54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</row>
    <row r="909" spans="1:21" ht="25.5" x14ac:dyDescent="0.2">
      <c r="A909" s="14" t="s">
        <v>335</v>
      </c>
      <c r="B909" s="15"/>
      <c r="C909" s="81"/>
      <c r="D909" s="14"/>
      <c r="E909" s="15"/>
      <c r="F909" s="15"/>
      <c r="G909" s="15"/>
      <c r="H909" s="52">
        <f t="shared" si="40"/>
        <v>0</v>
      </c>
      <c r="I909" s="60">
        <f t="shared" si="41"/>
        <v>0</v>
      </c>
      <c r="J909" s="54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</row>
    <row r="910" spans="1:21" ht="14.25" x14ac:dyDescent="0.2">
      <c r="A910" s="16" t="s">
        <v>336</v>
      </c>
      <c r="B910" s="13">
        <v>1</v>
      </c>
      <c r="C910" s="232" t="s">
        <v>747</v>
      </c>
      <c r="D910" s="16"/>
      <c r="E910" s="16">
        <v>674900</v>
      </c>
      <c r="F910" s="13">
        <v>1</v>
      </c>
      <c r="G910" s="23">
        <f t="shared" si="39"/>
        <v>674900</v>
      </c>
      <c r="H910" s="52">
        <f t="shared" si="40"/>
        <v>0</v>
      </c>
      <c r="I910" s="60">
        <f t="shared" si="41"/>
        <v>0</v>
      </c>
      <c r="J910" s="54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</row>
    <row r="911" spans="1:21" ht="41.25" customHeight="1" x14ac:dyDescent="0.2">
      <c r="A911" s="16" t="s">
        <v>337</v>
      </c>
      <c r="B911" s="13">
        <v>0</v>
      </c>
      <c r="C911" s="232">
        <v>1103027</v>
      </c>
      <c r="D911" s="16"/>
      <c r="E911" s="16">
        <v>4297920</v>
      </c>
      <c r="F911" s="13">
        <v>0</v>
      </c>
      <c r="G911" s="23">
        <f t="shared" si="39"/>
        <v>0</v>
      </c>
      <c r="H911" s="52">
        <f t="shared" si="40"/>
        <v>0</v>
      </c>
      <c r="I911" s="60">
        <f t="shared" si="41"/>
        <v>0</v>
      </c>
      <c r="J911" s="54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</row>
    <row r="912" spans="1:21" ht="14.25" x14ac:dyDescent="0.2">
      <c r="A912" s="16" t="s">
        <v>338</v>
      </c>
      <c r="B912" s="13">
        <v>0</v>
      </c>
      <c r="C912" s="232">
        <v>1103000</v>
      </c>
      <c r="D912" s="16"/>
      <c r="E912" s="16">
        <v>7069120</v>
      </c>
      <c r="F912" s="13">
        <v>0</v>
      </c>
      <c r="G912" s="23">
        <f t="shared" si="39"/>
        <v>0</v>
      </c>
      <c r="H912" s="52">
        <f t="shared" si="40"/>
        <v>0</v>
      </c>
      <c r="I912" s="60">
        <f t="shared" si="41"/>
        <v>0</v>
      </c>
      <c r="J912" s="54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</row>
    <row r="913" spans="1:21" ht="14.25" x14ac:dyDescent="0.2">
      <c r="A913" s="16" t="s">
        <v>339</v>
      </c>
      <c r="B913" s="13">
        <v>0</v>
      </c>
      <c r="C913" s="232" t="s">
        <v>748</v>
      </c>
      <c r="D913" s="16"/>
      <c r="E913" s="16">
        <v>108190</v>
      </c>
      <c r="F913" s="13">
        <v>0</v>
      </c>
      <c r="G913" s="23">
        <f t="shared" si="39"/>
        <v>0</v>
      </c>
      <c r="H913" s="52">
        <f t="shared" si="40"/>
        <v>0</v>
      </c>
      <c r="I913" s="60">
        <f t="shared" si="41"/>
        <v>0</v>
      </c>
      <c r="J913" s="54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</row>
    <row r="914" spans="1:21" x14ac:dyDescent="0.2">
      <c r="A914" s="16"/>
      <c r="B914" s="13"/>
      <c r="C914" s="219"/>
      <c r="D914" s="16"/>
      <c r="E914" s="16"/>
      <c r="F914" s="13"/>
      <c r="G914" s="23"/>
      <c r="H914" s="52">
        <f t="shared" si="40"/>
        <v>0</v>
      </c>
      <c r="I914" s="60">
        <f t="shared" si="41"/>
        <v>0</v>
      </c>
      <c r="J914" s="54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</row>
    <row r="915" spans="1:21" ht="25.5" x14ac:dyDescent="0.2">
      <c r="A915" s="14" t="s">
        <v>340</v>
      </c>
      <c r="B915" s="15"/>
      <c r="C915" s="81"/>
      <c r="D915" s="14"/>
      <c r="E915" s="15"/>
      <c r="F915" s="15"/>
      <c r="G915" s="15"/>
      <c r="H915" s="52">
        <f t="shared" si="40"/>
        <v>0</v>
      </c>
      <c r="I915" s="60">
        <f t="shared" si="41"/>
        <v>0</v>
      </c>
      <c r="J915" s="54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</row>
    <row r="916" spans="1:21" ht="14.25" x14ac:dyDescent="0.2">
      <c r="A916" s="16" t="s">
        <v>341</v>
      </c>
      <c r="B916" s="13">
        <v>6</v>
      </c>
      <c r="C916" s="232" t="s">
        <v>741</v>
      </c>
      <c r="D916" s="16"/>
      <c r="E916" s="16">
        <v>761520</v>
      </c>
      <c r="F916" s="13">
        <v>6</v>
      </c>
      <c r="G916" s="23">
        <f t="shared" si="39"/>
        <v>4569120</v>
      </c>
      <c r="H916" s="52">
        <f t="shared" si="40"/>
        <v>0</v>
      </c>
      <c r="I916" s="60">
        <f t="shared" si="41"/>
        <v>0</v>
      </c>
      <c r="J916" s="54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</row>
    <row r="917" spans="1:21" ht="14.25" x14ac:dyDescent="0.2">
      <c r="A917" s="16" t="s">
        <v>342</v>
      </c>
      <c r="B917" s="13">
        <v>0</v>
      </c>
      <c r="C917" s="232" t="s">
        <v>742</v>
      </c>
      <c r="D917" s="16"/>
      <c r="E917" s="16">
        <v>302010</v>
      </c>
      <c r="F917" s="13">
        <v>0</v>
      </c>
      <c r="G917" s="23">
        <f t="shared" si="39"/>
        <v>0</v>
      </c>
      <c r="H917" s="52">
        <f t="shared" si="40"/>
        <v>0</v>
      </c>
      <c r="I917" s="60">
        <f t="shared" si="41"/>
        <v>0</v>
      </c>
      <c r="J917" s="54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</row>
    <row r="918" spans="1:21" ht="14.25" x14ac:dyDescent="0.2">
      <c r="A918" s="16" t="s">
        <v>343</v>
      </c>
      <c r="B918" s="13">
        <v>0</v>
      </c>
      <c r="C918" s="232" t="s">
        <v>743</v>
      </c>
      <c r="D918" s="16"/>
      <c r="E918" s="16">
        <v>235880</v>
      </c>
      <c r="F918" s="13">
        <v>0</v>
      </c>
      <c r="G918" s="23">
        <f t="shared" si="39"/>
        <v>0</v>
      </c>
      <c r="H918" s="52">
        <f t="shared" si="40"/>
        <v>0</v>
      </c>
      <c r="I918" s="60">
        <f t="shared" si="41"/>
        <v>0</v>
      </c>
      <c r="J918" s="54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</row>
    <row r="919" spans="1:21" ht="14.25" x14ac:dyDescent="0.2">
      <c r="A919" s="16" t="s">
        <v>344</v>
      </c>
      <c r="B919" s="13">
        <v>0</v>
      </c>
      <c r="C919" s="232" t="s">
        <v>744</v>
      </c>
      <c r="D919" s="16"/>
      <c r="E919" s="16">
        <v>2284480</v>
      </c>
      <c r="F919" s="13">
        <v>0</v>
      </c>
      <c r="G919" s="23">
        <f t="shared" si="39"/>
        <v>0</v>
      </c>
      <c r="H919" s="52">
        <f t="shared" si="40"/>
        <v>0</v>
      </c>
      <c r="I919" s="60">
        <f t="shared" si="41"/>
        <v>0</v>
      </c>
      <c r="J919" s="54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</row>
    <row r="920" spans="1:21" ht="14.25" x14ac:dyDescent="0.2">
      <c r="A920" s="16" t="s">
        <v>345</v>
      </c>
      <c r="B920" s="13">
        <v>0</v>
      </c>
      <c r="C920" s="232" t="s">
        <v>745</v>
      </c>
      <c r="D920" s="16"/>
      <c r="E920" s="16">
        <v>669720</v>
      </c>
      <c r="F920" s="13">
        <v>0</v>
      </c>
      <c r="G920" s="23">
        <f t="shared" si="39"/>
        <v>0</v>
      </c>
      <c r="H920" s="52">
        <f t="shared" si="40"/>
        <v>0</v>
      </c>
      <c r="I920" s="60">
        <f t="shared" si="41"/>
        <v>0</v>
      </c>
      <c r="J920" s="54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</row>
    <row r="921" spans="1:21" ht="14.25" x14ac:dyDescent="0.2">
      <c r="A921" s="16" t="s">
        <v>346</v>
      </c>
      <c r="B921" s="13">
        <v>0</v>
      </c>
      <c r="C921" s="232">
        <v>3904001</v>
      </c>
      <c r="D921" s="16"/>
      <c r="E921" s="16">
        <v>919430</v>
      </c>
      <c r="F921" s="13">
        <v>0</v>
      </c>
      <c r="G921" s="23">
        <f t="shared" si="39"/>
        <v>0</v>
      </c>
      <c r="H921" s="52">
        <f t="shared" si="40"/>
        <v>0</v>
      </c>
      <c r="I921" s="60">
        <f t="shared" si="41"/>
        <v>0</v>
      </c>
      <c r="J921" s="54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</row>
    <row r="922" spans="1:21" ht="14.25" x14ac:dyDescent="0.2">
      <c r="A922" s="16" t="s">
        <v>347</v>
      </c>
      <c r="B922" s="13">
        <v>0</v>
      </c>
      <c r="C922" s="232">
        <v>3904002</v>
      </c>
      <c r="D922" s="16"/>
      <c r="E922" s="16">
        <v>34080</v>
      </c>
      <c r="F922" s="13">
        <v>0</v>
      </c>
      <c r="G922" s="23">
        <f t="shared" si="39"/>
        <v>0</v>
      </c>
      <c r="H922" s="52">
        <f t="shared" si="40"/>
        <v>0</v>
      </c>
      <c r="I922" s="60">
        <f t="shared" si="41"/>
        <v>0</v>
      </c>
      <c r="J922" s="54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</row>
    <row r="923" spans="1:21" ht="14.25" x14ac:dyDescent="0.2">
      <c r="A923" s="16" t="s">
        <v>348</v>
      </c>
      <c r="B923" s="13">
        <v>2</v>
      </c>
      <c r="C923" s="232" t="s">
        <v>746</v>
      </c>
      <c r="D923" s="16"/>
      <c r="E923" s="16">
        <v>164140</v>
      </c>
      <c r="F923" s="13">
        <v>2</v>
      </c>
      <c r="G923" s="23">
        <f t="shared" si="39"/>
        <v>328280</v>
      </c>
      <c r="H923" s="52">
        <f t="shared" si="40"/>
        <v>3</v>
      </c>
      <c r="I923" s="60">
        <f t="shared" si="41"/>
        <v>492420</v>
      </c>
      <c r="J923" s="54">
        <v>2</v>
      </c>
      <c r="K923" s="48">
        <v>1</v>
      </c>
      <c r="L923" s="48"/>
      <c r="M923" s="48"/>
      <c r="N923" s="48"/>
      <c r="O923" s="48"/>
      <c r="P923" s="48"/>
      <c r="Q923" s="48"/>
      <c r="R923" s="48"/>
      <c r="S923" s="48"/>
      <c r="T923" s="48"/>
      <c r="U923" s="48"/>
    </row>
    <row r="924" spans="1:21" ht="14.25" x14ac:dyDescent="0.2">
      <c r="A924" s="16"/>
      <c r="B924" s="13"/>
      <c r="C924" s="232"/>
      <c r="D924" s="16"/>
      <c r="E924" s="16"/>
      <c r="F924" s="13"/>
      <c r="G924" s="23"/>
      <c r="H924" s="52">
        <f t="shared" si="40"/>
        <v>0</v>
      </c>
      <c r="I924" s="60">
        <f t="shared" si="41"/>
        <v>0</v>
      </c>
      <c r="J924" s="54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</row>
    <row r="925" spans="1:21" x14ac:dyDescent="0.2">
      <c r="A925" s="14" t="s">
        <v>349</v>
      </c>
      <c r="B925" s="114"/>
      <c r="C925" s="81"/>
      <c r="D925" s="14"/>
      <c r="E925" s="15"/>
      <c r="F925" s="15"/>
      <c r="G925" s="15"/>
      <c r="H925" s="52">
        <f t="shared" si="40"/>
        <v>0</v>
      </c>
      <c r="I925" s="60">
        <f t="shared" si="41"/>
        <v>0</v>
      </c>
      <c r="J925" s="54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</row>
    <row r="926" spans="1:21" ht="14.25" x14ac:dyDescent="0.2">
      <c r="A926" s="16" t="s">
        <v>350</v>
      </c>
      <c r="B926" s="115"/>
      <c r="C926" s="232">
        <v>1103049</v>
      </c>
      <c r="D926" s="16"/>
      <c r="E926" s="16">
        <v>835100</v>
      </c>
      <c r="F926" s="13">
        <v>0</v>
      </c>
      <c r="G926" s="23">
        <f t="shared" ref="G926:G983" si="42">+ROUND(E926*F926,0)</f>
        <v>0</v>
      </c>
      <c r="H926" s="52">
        <f t="shared" si="40"/>
        <v>0</v>
      </c>
      <c r="I926" s="60">
        <f t="shared" si="41"/>
        <v>0</v>
      </c>
      <c r="J926" s="54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</row>
    <row r="927" spans="1:21" ht="14.25" x14ac:dyDescent="0.2">
      <c r="A927" s="16" t="s">
        <v>351</v>
      </c>
      <c r="B927" s="115"/>
      <c r="C927" s="234" t="s">
        <v>740</v>
      </c>
      <c r="D927" s="16"/>
      <c r="E927" s="16">
        <v>17280</v>
      </c>
      <c r="F927" s="13">
        <v>0</v>
      </c>
      <c r="G927" s="23">
        <f t="shared" si="42"/>
        <v>0</v>
      </c>
      <c r="H927" s="52">
        <f t="shared" si="40"/>
        <v>0</v>
      </c>
      <c r="I927" s="60">
        <f t="shared" si="41"/>
        <v>0</v>
      </c>
      <c r="J927" s="54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</row>
    <row r="928" spans="1:21" x14ac:dyDescent="0.2">
      <c r="A928" s="16"/>
      <c r="B928" s="115"/>
      <c r="C928" s="219"/>
      <c r="D928" s="16"/>
      <c r="E928" s="16"/>
      <c r="F928" s="13"/>
      <c r="G928" s="23"/>
      <c r="H928" s="52">
        <f t="shared" si="40"/>
        <v>0</v>
      </c>
      <c r="I928" s="60">
        <f t="shared" si="41"/>
        <v>0</v>
      </c>
      <c r="J928" s="54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</row>
    <row r="929" spans="1:21" x14ac:dyDescent="0.2">
      <c r="A929" s="14" t="s">
        <v>352</v>
      </c>
      <c r="B929" s="114"/>
      <c r="C929" s="81"/>
      <c r="D929" s="14"/>
      <c r="E929" s="15"/>
      <c r="F929" s="15"/>
      <c r="G929" s="15"/>
      <c r="H929" s="52">
        <f t="shared" si="40"/>
        <v>0</v>
      </c>
      <c r="I929" s="60">
        <f t="shared" si="41"/>
        <v>0</v>
      </c>
      <c r="J929" s="54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</row>
    <row r="930" spans="1:21" ht="14.25" x14ac:dyDescent="0.2">
      <c r="A930" s="16" t="s">
        <v>353</v>
      </c>
      <c r="B930" s="115">
        <v>2</v>
      </c>
      <c r="C930" s="232" t="s">
        <v>734</v>
      </c>
      <c r="D930" s="16"/>
      <c r="E930" s="16">
        <v>565670</v>
      </c>
      <c r="F930" s="13">
        <v>2</v>
      </c>
      <c r="G930" s="23">
        <f t="shared" si="42"/>
        <v>1131340</v>
      </c>
      <c r="H930" s="52">
        <f t="shared" si="40"/>
        <v>0</v>
      </c>
      <c r="I930" s="60">
        <f t="shared" si="41"/>
        <v>0</v>
      </c>
      <c r="J930" s="54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</row>
    <row r="931" spans="1:21" ht="14.25" x14ac:dyDescent="0.2">
      <c r="A931" s="16" t="s">
        <v>354</v>
      </c>
      <c r="B931" s="115"/>
      <c r="C931" s="232" t="s">
        <v>735</v>
      </c>
      <c r="D931" s="16"/>
      <c r="E931" s="16">
        <v>1539290</v>
      </c>
      <c r="F931" s="13">
        <v>0</v>
      </c>
      <c r="G931" s="23">
        <f t="shared" si="42"/>
        <v>0</v>
      </c>
      <c r="H931" s="52">
        <f t="shared" si="40"/>
        <v>0</v>
      </c>
      <c r="I931" s="60">
        <f t="shared" si="41"/>
        <v>0</v>
      </c>
      <c r="J931" s="54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</row>
    <row r="932" spans="1:21" ht="14.25" x14ac:dyDescent="0.2">
      <c r="A932" s="16" t="s">
        <v>355</v>
      </c>
      <c r="B932" s="115"/>
      <c r="C932" s="232" t="s">
        <v>734</v>
      </c>
      <c r="D932" s="16"/>
      <c r="E932" s="16">
        <v>113500</v>
      </c>
      <c r="F932" s="13">
        <v>0</v>
      </c>
      <c r="G932" s="23">
        <f t="shared" si="42"/>
        <v>0</v>
      </c>
      <c r="H932" s="52">
        <f t="shared" si="40"/>
        <v>0</v>
      </c>
      <c r="I932" s="60">
        <f t="shared" si="41"/>
        <v>0</v>
      </c>
      <c r="J932" s="54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</row>
    <row r="933" spans="1:21" ht="14.25" x14ac:dyDescent="0.2">
      <c r="A933" s="16" t="s">
        <v>356</v>
      </c>
      <c r="B933" s="115"/>
      <c r="C933" s="232" t="s">
        <v>735</v>
      </c>
      <c r="D933" s="16"/>
      <c r="E933" s="16">
        <v>611490</v>
      </c>
      <c r="F933" s="13">
        <v>0</v>
      </c>
      <c r="G933" s="23">
        <f t="shared" si="42"/>
        <v>0</v>
      </c>
      <c r="H933" s="52">
        <f t="shared" si="40"/>
        <v>0</v>
      </c>
      <c r="I933" s="60">
        <f t="shared" si="41"/>
        <v>0</v>
      </c>
      <c r="J933" s="54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</row>
    <row r="934" spans="1:21" ht="14.25" x14ac:dyDescent="0.2">
      <c r="A934" s="16" t="s">
        <v>357</v>
      </c>
      <c r="B934" s="115"/>
      <c r="C934" s="232" t="s">
        <v>736</v>
      </c>
      <c r="D934" s="16"/>
      <c r="E934" s="16">
        <v>6991400</v>
      </c>
      <c r="F934" s="13">
        <v>0</v>
      </c>
      <c r="G934" s="23">
        <f t="shared" si="42"/>
        <v>0</v>
      </c>
      <c r="H934" s="52">
        <f t="shared" ref="H934:H997" si="43">SUM(J934:U934)</f>
        <v>0</v>
      </c>
      <c r="I934" s="60">
        <f t="shared" ref="I934:I997" si="44">+H934*E934</f>
        <v>0</v>
      </c>
      <c r="J934" s="54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</row>
    <row r="935" spans="1:21" ht="14.25" x14ac:dyDescent="0.2">
      <c r="A935" s="16" t="s">
        <v>358</v>
      </c>
      <c r="B935" s="115"/>
      <c r="C935" s="232" t="s">
        <v>737</v>
      </c>
      <c r="D935" s="16"/>
      <c r="E935" s="16">
        <v>373860</v>
      </c>
      <c r="F935" s="13">
        <v>0</v>
      </c>
      <c r="G935" s="23">
        <f t="shared" si="42"/>
        <v>0</v>
      </c>
      <c r="H935" s="52">
        <f t="shared" si="43"/>
        <v>0</v>
      </c>
      <c r="I935" s="60">
        <f t="shared" si="44"/>
        <v>0</v>
      </c>
      <c r="J935" s="54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</row>
    <row r="936" spans="1:21" ht="14.25" x14ac:dyDescent="0.2">
      <c r="A936" s="16" t="s">
        <v>359</v>
      </c>
      <c r="B936" s="115"/>
      <c r="C936" s="232">
        <v>3002205</v>
      </c>
      <c r="D936" s="16"/>
      <c r="E936" s="16">
        <v>381800</v>
      </c>
      <c r="F936" s="13">
        <v>0</v>
      </c>
      <c r="G936" s="23">
        <f t="shared" si="42"/>
        <v>0</v>
      </c>
      <c r="H936" s="52">
        <f t="shared" si="43"/>
        <v>0</v>
      </c>
      <c r="I936" s="60">
        <f t="shared" si="44"/>
        <v>0</v>
      </c>
      <c r="J936" s="54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</row>
    <row r="937" spans="1:21" ht="27" x14ac:dyDescent="0.2">
      <c r="A937" s="16" t="s">
        <v>360</v>
      </c>
      <c r="B937" s="115"/>
      <c r="C937" s="232">
        <v>3002105</v>
      </c>
      <c r="D937" s="16"/>
      <c r="E937" s="16">
        <v>41030</v>
      </c>
      <c r="F937" s="13">
        <v>0</v>
      </c>
      <c r="G937" s="23">
        <f t="shared" si="42"/>
        <v>0</v>
      </c>
      <c r="H937" s="52">
        <f t="shared" si="43"/>
        <v>0</v>
      </c>
      <c r="I937" s="60">
        <f t="shared" si="44"/>
        <v>0</v>
      </c>
      <c r="J937" s="54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</row>
    <row r="938" spans="1:21" ht="14.25" x14ac:dyDescent="0.2">
      <c r="A938" s="16" t="s">
        <v>361</v>
      </c>
      <c r="B938" s="115"/>
      <c r="C938" s="232">
        <v>3002005</v>
      </c>
      <c r="D938" s="16"/>
      <c r="E938" s="16">
        <v>207650</v>
      </c>
      <c r="F938" s="13">
        <v>0</v>
      </c>
      <c r="G938" s="23">
        <f t="shared" si="42"/>
        <v>0</v>
      </c>
      <c r="H938" s="52">
        <f t="shared" si="43"/>
        <v>0</v>
      </c>
      <c r="I938" s="60">
        <f t="shared" si="44"/>
        <v>0</v>
      </c>
      <c r="J938" s="54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</row>
    <row r="939" spans="1:21" ht="14.25" x14ac:dyDescent="0.2">
      <c r="A939" s="16" t="s">
        <v>362</v>
      </c>
      <c r="B939" s="115"/>
      <c r="C939" s="232">
        <v>3002133</v>
      </c>
      <c r="D939" s="16"/>
      <c r="E939" s="16">
        <v>1058110</v>
      </c>
      <c r="F939" s="13">
        <v>0</v>
      </c>
      <c r="G939" s="23">
        <f t="shared" si="42"/>
        <v>0</v>
      </c>
      <c r="H939" s="52">
        <f t="shared" si="43"/>
        <v>0</v>
      </c>
      <c r="I939" s="60">
        <f t="shared" si="44"/>
        <v>0</v>
      </c>
      <c r="J939" s="54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</row>
    <row r="940" spans="1:21" ht="27" x14ac:dyDescent="0.2">
      <c r="A940" s="16" t="s">
        <v>363</v>
      </c>
      <c r="B940" s="115"/>
      <c r="C940" s="232">
        <v>3002106</v>
      </c>
      <c r="D940" s="16"/>
      <c r="E940" s="16">
        <v>704270</v>
      </c>
      <c r="F940" s="13">
        <v>0</v>
      </c>
      <c r="G940" s="23">
        <f t="shared" si="42"/>
        <v>0</v>
      </c>
      <c r="H940" s="52">
        <f t="shared" si="43"/>
        <v>0</v>
      </c>
      <c r="I940" s="60">
        <f t="shared" si="44"/>
        <v>0</v>
      </c>
      <c r="J940" s="54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</row>
    <row r="941" spans="1:21" ht="27" x14ac:dyDescent="0.2">
      <c r="A941" s="16" t="s">
        <v>364</v>
      </c>
      <c r="B941" s="115"/>
      <c r="C941" s="232">
        <v>3002206</v>
      </c>
      <c r="D941" s="16"/>
      <c r="E941" s="16">
        <v>598150</v>
      </c>
      <c r="F941" s="13">
        <v>0</v>
      </c>
      <c r="G941" s="23">
        <f t="shared" si="42"/>
        <v>0</v>
      </c>
      <c r="H941" s="52">
        <f t="shared" si="43"/>
        <v>0</v>
      </c>
      <c r="I941" s="60">
        <f t="shared" si="44"/>
        <v>0</v>
      </c>
      <c r="J941" s="54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</row>
    <row r="942" spans="1:21" ht="14.25" x14ac:dyDescent="0.2">
      <c r="A942" s="16" t="s">
        <v>365</v>
      </c>
      <c r="B942" s="115"/>
      <c r="C942" s="232">
        <v>3002006</v>
      </c>
      <c r="D942" s="16"/>
      <c r="E942" s="16">
        <v>277360</v>
      </c>
      <c r="F942" s="13">
        <v>0</v>
      </c>
      <c r="G942" s="23">
        <f t="shared" si="42"/>
        <v>0</v>
      </c>
      <c r="H942" s="52">
        <f t="shared" si="43"/>
        <v>0</v>
      </c>
      <c r="I942" s="60">
        <f t="shared" si="44"/>
        <v>0</v>
      </c>
      <c r="J942" s="54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</row>
    <row r="943" spans="1:21" ht="14.25" x14ac:dyDescent="0.2">
      <c r="A943" s="16" t="s">
        <v>366</v>
      </c>
      <c r="B943" s="115"/>
      <c r="C943" s="232" t="s">
        <v>738</v>
      </c>
      <c r="D943" s="16"/>
      <c r="E943" s="16">
        <v>26930</v>
      </c>
      <c r="F943" s="13">
        <v>0</v>
      </c>
      <c r="G943" s="23">
        <f t="shared" si="42"/>
        <v>0</v>
      </c>
      <c r="H943" s="52">
        <f t="shared" si="43"/>
        <v>0</v>
      </c>
      <c r="I943" s="60">
        <f t="shared" si="44"/>
        <v>0</v>
      </c>
      <c r="J943" s="54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</row>
    <row r="944" spans="1:21" ht="14.25" x14ac:dyDescent="0.2">
      <c r="A944" s="16" t="s">
        <v>367</v>
      </c>
      <c r="B944" s="115"/>
      <c r="C944" s="232" t="s">
        <v>739</v>
      </c>
      <c r="D944" s="16"/>
      <c r="E944" s="16">
        <v>46500</v>
      </c>
      <c r="F944" s="13">
        <v>0</v>
      </c>
      <c r="G944" s="23">
        <f t="shared" si="42"/>
        <v>0</v>
      </c>
      <c r="H944" s="52">
        <f t="shared" si="43"/>
        <v>0</v>
      </c>
      <c r="I944" s="60">
        <f t="shared" si="44"/>
        <v>0</v>
      </c>
      <c r="J944" s="54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</row>
    <row r="945" spans="1:21" ht="14.25" x14ac:dyDescent="0.2">
      <c r="A945" s="16" t="s">
        <v>368</v>
      </c>
      <c r="B945" s="115"/>
      <c r="C945" s="232" t="s">
        <v>734</v>
      </c>
      <c r="D945" s="16"/>
      <c r="E945" s="16">
        <v>15280</v>
      </c>
      <c r="F945" s="13">
        <v>0</v>
      </c>
      <c r="G945" s="23">
        <f t="shared" si="42"/>
        <v>0</v>
      </c>
      <c r="H945" s="52">
        <f t="shared" si="43"/>
        <v>0</v>
      </c>
      <c r="I945" s="60">
        <f t="shared" si="44"/>
        <v>0</v>
      </c>
      <c r="J945" s="54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</row>
    <row r="946" spans="1:21" ht="14.25" x14ac:dyDescent="0.2">
      <c r="A946" s="16"/>
      <c r="B946" s="115"/>
      <c r="C946" s="232"/>
      <c r="D946" s="16"/>
      <c r="E946" s="16"/>
      <c r="F946" s="13"/>
      <c r="G946" s="23"/>
      <c r="H946" s="52">
        <f t="shared" si="43"/>
        <v>0</v>
      </c>
      <c r="I946" s="60">
        <f t="shared" si="44"/>
        <v>0</v>
      </c>
      <c r="J946" s="54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</row>
    <row r="947" spans="1:21" x14ac:dyDescent="0.2">
      <c r="A947" s="14" t="s">
        <v>369</v>
      </c>
      <c r="B947" s="114"/>
      <c r="C947" s="81"/>
      <c r="D947" s="14"/>
      <c r="E947" s="15"/>
      <c r="F947" s="15"/>
      <c r="G947" s="15"/>
      <c r="H947" s="52">
        <f t="shared" si="43"/>
        <v>0</v>
      </c>
      <c r="I947" s="60">
        <f t="shared" si="44"/>
        <v>0</v>
      </c>
      <c r="J947" s="54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</row>
    <row r="948" spans="1:21" ht="14.25" x14ac:dyDescent="0.2">
      <c r="A948" s="16" t="s">
        <v>370</v>
      </c>
      <c r="B948" s="13">
        <v>40</v>
      </c>
      <c r="C948" s="232" t="s">
        <v>730</v>
      </c>
      <c r="D948" s="16"/>
      <c r="E948" s="16">
        <v>15800</v>
      </c>
      <c r="F948" s="13">
        <v>30</v>
      </c>
      <c r="G948" s="23">
        <f t="shared" si="42"/>
        <v>474000</v>
      </c>
      <c r="H948" s="52">
        <f t="shared" si="43"/>
        <v>5</v>
      </c>
      <c r="I948" s="60">
        <f t="shared" si="44"/>
        <v>79000</v>
      </c>
      <c r="J948" s="157">
        <v>2</v>
      </c>
      <c r="K948" s="48">
        <v>3</v>
      </c>
      <c r="L948" s="48"/>
      <c r="M948" s="48"/>
      <c r="N948" s="48"/>
      <c r="O948" s="48"/>
      <c r="P948" s="48"/>
      <c r="Q948" s="48"/>
      <c r="R948" s="48"/>
      <c r="S948" s="48"/>
      <c r="T948" s="48"/>
      <c r="U948" s="48"/>
    </row>
    <row r="949" spans="1:21" ht="27" x14ac:dyDescent="0.2">
      <c r="A949" s="16" t="s">
        <v>371</v>
      </c>
      <c r="B949" s="13">
        <v>0</v>
      </c>
      <c r="C949" s="232">
        <v>2701113</v>
      </c>
      <c r="D949" s="16"/>
      <c r="E949" s="16">
        <v>14360</v>
      </c>
      <c r="F949" s="13">
        <v>0</v>
      </c>
      <c r="G949" s="23">
        <f t="shared" si="42"/>
        <v>0</v>
      </c>
      <c r="H949" s="52">
        <f t="shared" si="43"/>
        <v>0</v>
      </c>
      <c r="I949" s="60">
        <f t="shared" si="44"/>
        <v>0</v>
      </c>
      <c r="J949" s="157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</row>
    <row r="950" spans="1:21" ht="14.25" x14ac:dyDescent="0.2">
      <c r="A950" s="16" t="s">
        <v>372</v>
      </c>
      <c r="B950" s="13">
        <v>20</v>
      </c>
      <c r="C950" s="232" t="s">
        <v>731</v>
      </c>
      <c r="D950" s="16"/>
      <c r="E950" s="16">
        <v>10330</v>
      </c>
      <c r="F950" s="13">
        <v>12</v>
      </c>
      <c r="G950" s="23">
        <f t="shared" si="42"/>
        <v>123960</v>
      </c>
      <c r="H950" s="52">
        <f t="shared" si="43"/>
        <v>5</v>
      </c>
      <c r="I950" s="60">
        <f t="shared" si="44"/>
        <v>51650</v>
      </c>
      <c r="J950" s="157">
        <v>5</v>
      </c>
      <c r="K950" s="48">
        <v>0</v>
      </c>
      <c r="L950" s="48"/>
      <c r="M950" s="48"/>
      <c r="N950" s="48"/>
      <c r="O950" s="48"/>
      <c r="P950" s="48"/>
      <c r="Q950" s="48"/>
      <c r="R950" s="48"/>
      <c r="S950" s="48"/>
      <c r="T950" s="48"/>
      <c r="U950" s="48"/>
    </row>
    <row r="951" spans="1:21" ht="14.25" x14ac:dyDescent="0.2">
      <c r="A951" s="16" t="s">
        <v>373</v>
      </c>
      <c r="B951" s="13">
        <v>250</v>
      </c>
      <c r="C951" s="232" t="s">
        <v>732</v>
      </c>
      <c r="D951" s="16"/>
      <c r="E951" s="16">
        <v>27340</v>
      </c>
      <c r="F951" s="13">
        <v>20</v>
      </c>
      <c r="G951" s="23">
        <f t="shared" si="42"/>
        <v>546800</v>
      </c>
      <c r="H951" s="52">
        <f t="shared" si="43"/>
        <v>15</v>
      </c>
      <c r="I951" s="60">
        <f t="shared" si="44"/>
        <v>410100</v>
      </c>
      <c r="J951" s="157">
        <v>14</v>
      </c>
      <c r="K951" s="48">
        <v>1</v>
      </c>
      <c r="L951" s="48"/>
      <c r="M951" s="48"/>
      <c r="N951" s="48"/>
      <c r="O951" s="48"/>
      <c r="P951" s="48"/>
      <c r="Q951" s="48"/>
      <c r="R951" s="48"/>
      <c r="S951" s="48"/>
      <c r="T951" s="48"/>
      <c r="U951" s="48"/>
    </row>
    <row r="952" spans="1:21" ht="14.25" x14ac:dyDescent="0.2">
      <c r="A952" s="16" t="s">
        <v>374</v>
      </c>
      <c r="B952" s="13">
        <v>60</v>
      </c>
      <c r="C952" s="232">
        <v>2701012</v>
      </c>
      <c r="D952" s="16"/>
      <c r="E952" s="16">
        <v>16310</v>
      </c>
      <c r="F952" s="13">
        <v>15</v>
      </c>
      <c r="G952" s="23">
        <f t="shared" si="42"/>
        <v>244650</v>
      </c>
      <c r="H952" s="52">
        <f t="shared" si="43"/>
        <v>12</v>
      </c>
      <c r="I952" s="60">
        <f t="shared" si="44"/>
        <v>195720</v>
      </c>
      <c r="J952" s="157">
        <v>8</v>
      </c>
      <c r="K952" s="48">
        <v>4</v>
      </c>
      <c r="L952" s="48"/>
      <c r="M952" s="48"/>
      <c r="N952" s="48"/>
      <c r="O952" s="48"/>
      <c r="P952" s="48"/>
      <c r="Q952" s="48"/>
      <c r="R952" s="48"/>
      <c r="S952" s="48"/>
      <c r="T952" s="48"/>
      <c r="U952" s="48"/>
    </row>
    <row r="953" spans="1:21" ht="14.25" x14ac:dyDescent="0.2">
      <c r="A953" s="16" t="s">
        <v>375</v>
      </c>
      <c r="B953" s="13">
        <v>25</v>
      </c>
      <c r="C953" s="232" t="s">
        <v>733</v>
      </c>
      <c r="D953" s="16"/>
      <c r="E953" s="16">
        <v>11350</v>
      </c>
      <c r="F953" s="13">
        <v>30</v>
      </c>
      <c r="G953" s="23">
        <f t="shared" si="42"/>
        <v>340500</v>
      </c>
      <c r="H953" s="52">
        <f t="shared" si="43"/>
        <v>4</v>
      </c>
      <c r="I953" s="60">
        <f t="shared" si="44"/>
        <v>45400</v>
      </c>
      <c r="J953" s="157">
        <v>3</v>
      </c>
      <c r="K953" s="48">
        <v>1</v>
      </c>
      <c r="L953" s="48"/>
      <c r="M953" s="48"/>
      <c r="N953" s="48"/>
      <c r="O953" s="48"/>
      <c r="P953" s="48"/>
      <c r="Q953" s="48"/>
      <c r="R953" s="48"/>
      <c r="S953" s="48"/>
      <c r="T953" s="48"/>
      <c r="U953" s="48"/>
    </row>
    <row r="954" spans="1:21" x14ac:dyDescent="0.2">
      <c r="A954" s="16"/>
      <c r="B954" s="13"/>
      <c r="C954" s="219"/>
      <c r="D954" s="16"/>
      <c r="E954" s="16"/>
      <c r="F954" s="13"/>
      <c r="G954" s="23"/>
      <c r="H954" s="52">
        <f t="shared" si="43"/>
        <v>0</v>
      </c>
      <c r="I954" s="60">
        <f t="shared" si="44"/>
        <v>0</v>
      </c>
      <c r="J954" s="54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</row>
    <row r="955" spans="1:21" x14ac:dyDescent="0.2">
      <c r="A955" s="14" t="s">
        <v>376</v>
      </c>
      <c r="B955" s="114"/>
      <c r="C955" s="81"/>
      <c r="D955" s="14"/>
      <c r="E955" s="15"/>
      <c r="F955" s="15"/>
      <c r="G955" s="15"/>
      <c r="H955" s="52">
        <f t="shared" si="43"/>
        <v>0</v>
      </c>
      <c r="I955" s="60">
        <f t="shared" si="44"/>
        <v>0</v>
      </c>
      <c r="J955" s="54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</row>
    <row r="956" spans="1:21" ht="14.25" x14ac:dyDescent="0.2">
      <c r="A956" s="16" t="s">
        <v>377</v>
      </c>
      <c r="B956" s="115"/>
      <c r="C956" s="232" t="s">
        <v>729</v>
      </c>
      <c r="D956" s="16"/>
      <c r="E956" s="16">
        <v>266080</v>
      </c>
      <c r="F956" s="13">
        <v>0</v>
      </c>
      <c r="G956" s="23">
        <f t="shared" si="42"/>
        <v>0</v>
      </c>
      <c r="H956" s="52">
        <f t="shared" si="43"/>
        <v>0</v>
      </c>
      <c r="I956" s="60">
        <f t="shared" si="44"/>
        <v>0</v>
      </c>
      <c r="J956" s="54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</row>
    <row r="957" spans="1:21" ht="14.25" x14ac:dyDescent="0.2">
      <c r="A957" s="16"/>
      <c r="B957" s="115"/>
      <c r="C957" s="232"/>
      <c r="D957" s="16"/>
      <c r="E957" s="16"/>
      <c r="F957" s="13"/>
      <c r="G957" s="23"/>
      <c r="H957" s="52">
        <f t="shared" si="43"/>
        <v>0</v>
      </c>
      <c r="I957" s="60">
        <f t="shared" si="44"/>
        <v>0</v>
      </c>
      <c r="J957" s="54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</row>
    <row r="958" spans="1:21" x14ac:dyDescent="0.2">
      <c r="A958" s="14" t="s">
        <v>378</v>
      </c>
      <c r="B958" s="114"/>
      <c r="C958" s="81"/>
      <c r="D958" s="14"/>
      <c r="E958" s="15"/>
      <c r="F958" s="15"/>
      <c r="G958" s="15"/>
      <c r="H958" s="52">
        <f t="shared" si="43"/>
        <v>0</v>
      </c>
      <c r="I958" s="60">
        <f t="shared" si="44"/>
        <v>0</v>
      </c>
      <c r="J958" s="54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</row>
    <row r="959" spans="1:21" ht="14.25" x14ac:dyDescent="0.2">
      <c r="A959" s="16" t="s">
        <v>379</v>
      </c>
      <c r="B959" s="115">
        <v>1</v>
      </c>
      <c r="C959" s="234" t="s">
        <v>727</v>
      </c>
      <c r="D959" s="16"/>
      <c r="E959" s="16">
        <v>5914340</v>
      </c>
      <c r="F959" s="13">
        <v>1</v>
      </c>
      <c r="G959" s="23">
        <f t="shared" si="42"/>
        <v>5914340</v>
      </c>
      <c r="H959" s="52">
        <f t="shared" si="43"/>
        <v>1</v>
      </c>
      <c r="I959" s="60">
        <f t="shared" si="44"/>
        <v>5914340</v>
      </c>
      <c r="J959" s="54">
        <v>0</v>
      </c>
      <c r="K959" s="48">
        <v>1</v>
      </c>
      <c r="L959" s="48"/>
      <c r="M959" s="48"/>
      <c r="N959" s="48"/>
      <c r="O959" s="48"/>
      <c r="P959" s="48"/>
      <c r="Q959" s="48"/>
      <c r="R959" s="48"/>
      <c r="S959" s="48"/>
      <c r="T959" s="48"/>
      <c r="U959" s="48"/>
    </row>
    <row r="960" spans="1:21" ht="14.25" x14ac:dyDescent="0.2">
      <c r="A960" s="16" t="s">
        <v>380</v>
      </c>
      <c r="B960" s="115"/>
      <c r="C960" s="234" t="s">
        <v>728</v>
      </c>
      <c r="D960" s="16"/>
      <c r="E960" s="16">
        <v>10209020</v>
      </c>
      <c r="F960" s="13">
        <v>0</v>
      </c>
      <c r="G960" s="23">
        <f t="shared" si="42"/>
        <v>0</v>
      </c>
      <c r="H960" s="52">
        <f t="shared" si="43"/>
        <v>0</v>
      </c>
      <c r="I960" s="60">
        <f t="shared" si="44"/>
        <v>0</v>
      </c>
      <c r="J960" s="54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</row>
    <row r="961" spans="1:21" x14ac:dyDescent="0.2">
      <c r="A961" s="16"/>
      <c r="B961" s="115"/>
      <c r="C961" s="219"/>
      <c r="D961" s="16"/>
      <c r="E961" s="16"/>
      <c r="F961" s="13"/>
      <c r="G961" s="23"/>
      <c r="H961" s="52">
        <f t="shared" si="43"/>
        <v>0</v>
      </c>
      <c r="I961" s="60">
        <f t="shared" si="44"/>
        <v>0</v>
      </c>
      <c r="J961" s="54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</row>
    <row r="962" spans="1:21" ht="25.5" x14ac:dyDescent="0.2">
      <c r="A962" s="14" t="s">
        <v>381</v>
      </c>
      <c r="B962" s="114"/>
      <c r="C962" s="81"/>
      <c r="D962" s="14"/>
      <c r="E962" s="15"/>
      <c r="F962" s="15"/>
      <c r="G962" s="15"/>
      <c r="H962" s="52">
        <f t="shared" si="43"/>
        <v>0</v>
      </c>
      <c r="I962" s="60">
        <f t="shared" si="44"/>
        <v>0</v>
      </c>
      <c r="J962" s="54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</row>
    <row r="963" spans="1:21" ht="14.25" x14ac:dyDescent="0.2">
      <c r="A963" s="16" t="s">
        <v>382</v>
      </c>
      <c r="B963" s="13">
        <v>360</v>
      </c>
      <c r="C963" s="234" t="s">
        <v>725</v>
      </c>
      <c r="D963" s="16"/>
      <c r="E963" s="16">
        <v>93740</v>
      </c>
      <c r="F963" s="13">
        <v>360</v>
      </c>
      <c r="G963" s="23">
        <f t="shared" si="42"/>
        <v>33746400</v>
      </c>
      <c r="H963" s="52">
        <f t="shared" si="43"/>
        <v>76</v>
      </c>
      <c r="I963" s="60">
        <f t="shared" si="44"/>
        <v>7124240</v>
      </c>
      <c r="J963" s="54">
        <v>35</v>
      </c>
      <c r="K963" s="48">
        <v>41</v>
      </c>
      <c r="L963" s="48"/>
      <c r="M963" s="48"/>
      <c r="N963" s="48"/>
      <c r="O963" s="48"/>
      <c r="P963" s="48"/>
      <c r="Q963" s="48"/>
      <c r="R963" s="48"/>
      <c r="S963" s="48"/>
      <c r="T963" s="48"/>
      <c r="U963" s="48"/>
    </row>
    <row r="964" spans="1:21" ht="35.25" customHeight="1" x14ac:dyDescent="0.2">
      <c r="A964" s="16" t="s">
        <v>383</v>
      </c>
      <c r="B964" s="13">
        <v>80</v>
      </c>
      <c r="C964" s="232" t="s">
        <v>726</v>
      </c>
      <c r="D964" s="16"/>
      <c r="E964" s="16">
        <v>2379110</v>
      </c>
      <c r="F964" s="13">
        <v>80</v>
      </c>
      <c r="G964" s="23">
        <f t="shared" si="42"/>
        <v>190328800</v>
      </c>
      <c r="H964" s="52">
        <f t="shared" si="43"/>
        <v>13</v>
      </c>
      <c r="I964" s="60">
        <f t="shared" si="44"/>
        <v>30928430</v>
      </c>
      <c r="J964" s="157">
        <v>6</v>
      </c>
      <c r="K964" s="48">
        <v>7</v>
      </c>
      <c r="L964" s="48"/>
      <c r="M964" s="48"/>
      <c r="N964" s="48"/>
      <c r="O964" s="48"/>
      <c r="P964" s="48"/>
      <c r="Q964" s="48"/>
      <c r="R964" s="48"/>
      <c r="S964" s="48"/>
      <c r="T964" s="48"/>
      <c r="U964" s="48"/>
    </row>
    <row r="965" spans="1:21" ht="14.25" x14ac:dyDescent="0.2">
      <c r="A965" s="16"/>
      <c r="B965" s="13"/>
      <c r="C965" s="232"/>
      <c r="D965" s="16"/>
      <c r="E965" s="16"/>
      <c r="F965" s="13"/>
      <c r="G965" s="23"/>
      <c r="H965" s="52">
        <f t="shared" si="43"/>
        <v>0</v>
      </c>
      <c r="I965" s="60">
        <f t="shared" si="44"/>
        <v>0</v>
      </c>
      <c r="J965" s="54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</row>
    <row r="966" spans="1:21" x14ac:dyDescent="0.2">
      <c r="A966" s="14" t="s">
        <v>384</v>
      </c>
      <c r="B966" s="15"/>
      <c r="C966" s="81"/>
      <c r="D966" s="14"/>
      <c r="E966" s="15"/>
      <c r="F966" s="15"/>
      <c r="G966" s="15"/>
      <c r="H966" s="52">
        <f t="shared" si="43"/>
        <v>0</v>
      </c>
      <c r="I966" s="60">
        <f t="shared" si="44"/>
        <v>0</v>
      </c>
      <c r="J966" s="54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</row>
    <row r="967" spans="1:21" ht="14.25" x14ac:dyDescent="0.2">
      <c r="A967" s="16" t="s">
        <v>385</v>
      </c>
      <c r="B967" s="13">
        <v>12</v>
      </c>
      <c r="C967" s="232" t="s">
        <v>721</v>
      </c>
      <c r="D967" s="16"/>
      <c r="E967" s="16">
        <v>51070</v>
      </c>
      <c r="F967" s="13">
        <v>12</v>
      </c>
      <c r="G967" s="23">
        <f t="shared" si="42"/>
        <v>612840</v>
      </c>
      <c r="H967" s="52">
        <f t="shared" si="43"/>
        <v>2</v>
      </c>
      <c r="I967" s="60">
        <f t="shared" si="44"/>
        <v>102140</v>
      </c>
      <c r="J967" s="54">
        <v>0</v>
      </c>
      <c r="K967" s="48">
        <v>2</v>
      </c>
      <c r="L967" s="48"/>
      <c r="M967" s="48"/>
      <c r="N967" s="48"/>
      <c r="O967" s="48"/>
      <c r="P967" s="48"/>
      <c r="Q967" s="48"/>
      <c r="R967" s="48"/>
      <c r="S967" s="48"/>
      <c r="T967" s="48"/>
      <c r="U967" s="48"/>
    </row>
    <row r="968" spans="1:21" ht="14.25" x14ac:dyDescent="0.2">
      <c r="A968" s="16" t="s">
        <v>386</v>
      </c>
      <c r="B968" s="13">
        <v>1</v>
      </c>
      <c r="C968" s="232" t="s">
        <v>722</v>
      </c>
      <c r="D968" s="16"/>
      <c r="E968" s="16">
        <v>377760</v>
      </c>
      <c r="F968" s="13">
        <v>1</v>
      </c>
      <c r="G968" s="23">
        <f t="shared" si="42"/>
        <v>377760</v>
      </c>
      <c r="H968" s="52">
        <f t="shared" si="43"/>
        <v>0</v>
      </c>
      <c r="I968" s="60">
        <f t="shared" si="44"/>
        <v>0</v>
      </c>
      <c r="J968" s="54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</row>
    <row r="969" spans="1:21" ht="14.25" x14ac:dyDescent="0.2">
      <c r="A969" s="16" t="s">
        <v>387</v>
      </c>
      <c r="B969" s="13">
        <v>0</v>
      </c>
      <c r="C969" s="232" t="s">
        <v>723</v>
      </c>
      <c r="D969" s="16"/>
      <c r="E969" s="16">
        <v>932220</v>
      </c>
      <c r="F969" s="13">
        <v>0</v>
      </c>
      <c r="G969" s="23">
        <f t="shared" si="42"/>
        <v>0</v>
      </c>
      <c r="H969" s="52">
        <f t="shared" si="43"/>
        <v>0</v>
      </c>
      <c r="I969" s="60">
        <f t="shared" si="44"/>
        <v>0</v>
      </c>
      <c r="J969" s="54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</row>
    <row r="970" spans="1:21" ht="14.25" x14ac:dyDescent="0.2">
      <c r="A970" s="16" t="s">
        <v>388</v>
      </c>
      <c r="B970" s="13">
        <v>10</v>
      </c>
      <c r="C970" s="232" t="s">
        <v>724</v>
      </c>
      <c r="D970" s="16"/>
      <c r="E970" s="16">
        <v>10280</v>
      </c>
      <c r="F970" s="13">
        <v>10</v>
      </c>
      <c r="G970" s="23">
        <f t="shared" si="42"/>
        <v>102800</v>
      </c>
      <c r="H970" s="52">
        <f t="shared" si="43"/>
        <v>1</v>
      </c>
      <c r="I970" s="60">
        <f t="shared" si="44"/>
        <v>10280</v>
      </c>
      <c r="J970" s="54">
        <v>0</v>
      </c>
      <c r="K970" s="48">
        <v>1</v>
      </c>
      <c r="L970" s="48"/>
      <c r="M970" s="48"/>
      <c r="N970" s="48"/>
      <c r="O970" s="48"/>
      <c r="P970" s="48"/>
      <c r="Q970" s="48"/>
      <c r="R970" s="48"/>
      <c r="S970" s="48"/>
      <c r="T970" s="48"/>
      <c r="U970" s="48"/>
    </row>
    <row r="971" spans="1:21" x14ac:dyDescent="0.2">
      <c r="A971" s="16"/>
      <c r="B971" s="13"/>
      <c r="C971" s="219"/>
      <c r="D971" s="16"/>
      <c r="E971" s="16"/>
      <c r="F971" s="13"/>
      <c r="G971" s="23"/>
      <c r="H971" s="52">
        <f t="shared" si="43"/>
        <v>0</v>
      </c>
      <c r="I971" s="60">
        <f t="shared" si="44"/>
        <v>0</v>
      </c>
      <c r="J971" s="54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</row>
    <row r="972" spans="1:21" x14ac:dyDescent="0.2">
      <c r="A972" s="14" t="s">
        <v>389</v>
      </c>
      <c r="B972" s="15"/>
      <c r="C972" s="81"/>
      <c r="D972" s="14"/>
      <c r="E972" s="15"/>
      <c r="F972" s="15"/>
      <c r="G972" s="15"/>
      <c r="H972" s="52">
        <f t="shared" si="43"/>
        <v>0</v>
      </c>
      <c r="I972" s="60">
        <f t="shared" si="44"/>
        <v>0</v>
      </c>
      <c r="J972" s="54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</row>
    <row r="973" spans="1:21" ht="14.25" x14ac:dyDescent="0.2">
      <c r="A973" s="16" t="s">
        <v>390</v>
      </c>
      <c r="B973" s="13">
        <v>0</v>
      </c>
      <c r="C973" s="232">
        <v>3004003</v>
      </c>
      <c r="D973" s="16"/>
      <c r="E973" s="16">
        <v>975870</v>
      </c>
      <c r="F973" s="13">
        <v>0</v>
      </c>
      <c r="G973" s="23">
        <f t="shared" si="42"/>
        <v>0</v>
      </c>
      <c r="H973" s="52">
        <f t="shared" si="43"/>
        <v>0</v>
      </c>
      <c r="I973" s="60">
        <f t="shared" si="44"/>
        <v>0</v>
      </c>
      <c r="J973" s="54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</row>
    <row r="974" spans="1:21" ht="27" x14ac:dyDescent="0.2">
      <c r="A974" s="16" t="s">
        <v>391</v>
      </c>
      <c r="B974" s="13">
        <v>0</v>
      </c>
      <c r="C974" s="232">
        <v>3004004</v>
      </c>
      <c r="D974" s="16"/>
      <c r="E974" s="16">
        <v>10395410</v>
      </c>
      <c r="F974" s="13">
        <v>0</v>
      </c>
      <c r="G974" s="23">
        <f t="shared" si="42"/>
        <v>0</v>
      </c>
      <c r="H974" s="52">
        <f t="shared" si="43"/>
        <v>0</v>
      </c>
      <c r="I974" s="60">
        <f t="shared" si="44"/>
        <v>0</v>
      </c>
      <c r="J974" s="54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</row>
    <row r="975" spans="1:21" ht="14.25" x14ac:dyDescent="0.2">
      <c r="A975" s="16" t="s">
        <v>392</v>
      </c>
      <c r="B975" s="13">
        <v>0</v>
      </c>
      <c r="C975" s="232">
        <v>3004002</v>
      </c>
      <c r="D975" s="16"/>
      <c r="E975" s="16">
        <v>622200</v>
      </c>
      <c r="F975" s="13">
        <v>0</v>
      </c>
      <c r="G975" s="23">
        <f t="shared" si="42"/>
        <v>0</v>
      </c>
      <c r="H975" s="52">
        <f t="shared" si="43"/>
        <v>0</v>
      </c>
      <c r="I975" s="60">
        <f t="shared" si="44"/>
        <v>0</v>
      </c>
      <c r="J975" s="54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</row>
    <row r="976" spans="1:21" ht="14.25" x14ac:dyDescent="0.2">
      <c r="A976" s="16" t="s">
        <v>393</v>
      </c>
      <c r="B976" s="13">
        <v>0</v>
      </c>
      <c r="C976" s="232">
        <v>3004001</v>
      </c>
      <c r="D976" s="16"/>
      <c r="E976" s="16">
        <v>177180</v>
      </c>
      <c r="F976" s="13">
        <v>0</v>
      </c>
      <c r="G976" s="23">
        <f t="shared" si="42"/>
        <v>0</v>
      </c>
      <c r="H976" s="52">
        <f t="shared" si="43"/>
        <v>0</v>
      </c>
      <c r="I976" s="60">
        <f t="shared" si="44"/>
        <v>0</v>
      </c>
      <c r="J976" s="54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</row>
    <row r="977" spans="1:21" ht="14.25" x14ac:dyDescent="0.2">
      <c r="A977" s="16"/>
      <c r="B977" s="13"/>
      <c r="C977" s="232"/>
      <c r="D977" s="16"/>
      <c r="E977" s="16"/>
      <c r="F977" s="13"/>
      <c r="G977" s="23"/>
      <c r="H977" s="52">
        <f t="shared" si="43"/>
        <v>0</v>
      </c>
      <c r="I977" s="60">
        <f t="shared" si="44"/>
        <v>0</v>
      </c>
      <c r="J977" s="54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</row>
    <row r="978" spans="1:21" x14ac:dyDescent="0.2">
      <c r="A978" s="14" t="s">
        <v>394</v>
      </c>
      <c r="B978" s="15"/>
      <c r="C978" s="81"/>
      <c r="D978" s="14"/>
      <c r="E978" s="15"/>
      <c r="F978" s="15"/>
      <c r="G978" s="15"/>
      <c r="H978" s="52">
        <f t="shared" si="43"/>
        <v>0</v>
      </c>
      <c r="I978" s="60">
        <f t="shared" si="44"/>
        <v>0</v>
      </c>
      <c r="J978" s="54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</row>
    <row r="979" spans="1:21" ht="14.25" x14ac:dyDescent="0.2">
      <c r="A979" s="16" t="s">
        <v>395</v>
      </c>
      <c r="B979" s="13">
        <v>0</v>
      </c>
      <c r="C979" s="234" t="s">
        <v>720</v>
      </c>
      <c r="D979" s="16"/>
      <c r="E979" s="16">
        <v>33630</v>
      </c>
      <c r="F979" s="13">
        <v>0</v>
      </c>
      <c r="G979" s="23">
        <f t="shared" si="42"/>
        <v>0</v>
      </c>
      <c r="H979" s="52">
        <f t="shared" si="43"/>
        <v>0</v>
      </c>
      <c r="I979" s="60">
        <f t="shared" si="44"/>
        <v>0</v>
      </c>
      <c r="J979" s="54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</row>
    <row r="980" spans="1:21" x14ac:dyDescent="0.2">
      <c r="A980" s="16"/>
      <c r="B980" s="13"/>
      <c r="C980" s="219"/>
      <c r="D980" s="16"/>
      <c r="E980" s="16"/>
      <c r="F980" s="13"/>
      <c r="G980" s="23"/>
      <c r="H980" s="52">
        <f t="shared" si="43"/>
        <v>0</v>
      </c>
      <c r="I980" s="60">
        <f t="shared" si="44"/>
        <v>0</v>
      </c>
      <c r="J980" s="54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</row>
    <row r="981" spans="1:21" ht="25.5" x14ac:dyDescent="0.2">
      <c r="A981" s="14" t="s">
        <v>396</v>
      </c>
      <c r="B981" s="15"/>
      <c r="C981" s="81"/>
      <c r="D981" s="14"/>
      <c r="E981" s="15"/>
      <c r="F981" s="15"/>
      <c r="G981" s="15"/>
      <c r="H981" s="52">
        <f t="shared" si="43"/>
        <v>0</v>
      </c>
      <c r="I981" s="60">
        <f t="shared" si="44"/>
        <v>0</v>
      </c>
      <c r="J981" s="54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</row>
    <row r="982" spans="1:21" ht="14.25" x14ac:dyDescent="0.2">
      <c r="A982" s="16" t="s">
        <v>397</v>
      </c>
      <c r="B982" s="13">
        <v>0</v>
      </c>
      <c r="C982" s="232" t="s">
        <v>718</v>
      </c>
      <c r="D982" s="16"/>
      <c r="E982" s="16">
        <v>105770</v>
      </c>
      <c r="F982" s="13">
        <v>0</v>
      </c>
      <c r="G982" s="23">
        <f t="shared" si="42"/>
        <v>0</v>
      </c>
      <c r="H982" s="52">
        <f t="shared" si="43"/>
        <v>0</v>
      </c>
      <c r="I982" s="60">
        <f t="shared" si="44"/>
        <v>0</v>
      </c>
      <c r="J982" s="54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</row>
    <row r="983" spans="1:21" ht="36.75" customHeight="1" x14ac:dyDescent="0.2">
      <c r="A983" s="16" t="s">
        <v>398</v>
      </c>
      <c r="B983" s="13">
        <v>0</v>
      </c>
      <c r="C983" s="232" t="s">
        <v>719</v>
      </c>
      <c r="D983" s="16"/>
      <c r="E983" s="16">
        <v>7050</v>
      </c>
      <c r="F983" s="13">
        <v>0</v>
      </c>
      <c r="G983" s="23">
        <f t="shared" si="42"/>
        <v>0</v>
      </c>
      <c r="H983" s="52">
        <f t="shared" si="43"/>
        <v>0</v>
      </c>
      <c r="I983" s="60">
        <f t="shared" si="44"/>
        <v>0</v>
      </c>
      <c r="J983" s="54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</row>
    <row r="984" spans="1:21" ht="14.25" x14ac:dyDescent="0.2">
      <c r="A984" s="16"/>
      <c r="B984" s="13"/>
      <c r="C984" s="232"/>
      <c r="D984" s="16"/>
      <c r="E984" s="16"/>
      <c r="F984" s="13"/>
      <c r="G984" s="23"/>
      <c r="H984" s="52">
        <f t="shared" si="43"/>
        <v>0</v>
      </c>
      <c r="I984" s="60">
        <f t="shared" si="44"/>
        <v>0</v>
      </c>
      <c r="J984" s="54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</row>
    <row r="985" spans="1:21" x14ac:dyDescent="0.2">
      <c r="A985" s="14" t="s">
        <v>399</v>
      </c>
      <c r="B985" s="15"/>
      <c r="C985" s="81"/>
      <c r="D985" s="14"/>
      <c r="E985" s="15"/>
      <c r="F985" s="15"/>
      <c r="G985" s="15"/>
      <c r="H985" s="52">
        <f t="shared" si="43"/>
        <v>0</v>
      </c>
      <c r="I985" s="60">
        <f t="shared" si="44"/>
        <v>0</v>
      </c>
      <c r="J985" s="54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</row>
    <row r="986" spans="1:21" ht="14.25" x14ac:dyDescent="0.2">
      <c r="A986" s="16" t="s">
        <v>400</v>
      </c>
      <c r="B986" s="13">
        <v>1000</v>
      </c>
      <c r="C986" s="232" t="s">
        <v>717</v>
      </c>
      <c r="D986" s="16"/>
      <c r="E986" s="16">
        <v>33990</v>
      </c>
      <c r="F986" s="13">
        <v>1000</v>
      </c>
      <c r="G986" s="23">
        <f t="shared" ref="G986:G1047" si="45">+ROUND(E986*F986,0)</f>
        <v>33990000</v>
      </c>
      <c r="H986" s="52">
        <f t="shared" si="43"/>
        <v>100</v>
      </c>
      <c r="I986" s="60">
        <f t="shared" si="44"/>
        <v>3399000</v>
      </c>
      <c r="J986" s="54">
        <v>53</v>
      </c>
      <c r="K986" s="48">
        <v>47</v>
      </c>
      <c r="L986" s="48"/>
      <c r="M986" s="48"/>
      <c r="N986" s="48"/>
      <c r="O986" s="48"/>
      <c r="P986" s="48"/>
      <c r="Q986" s="48"/>
      <c r="R986" s="48"/>
      <c r="S986" s="48"/>
      <c r="T986" s="48"/>
      <c r="U986" s="48"/>
    </row>
    <row r="987" spans="1:21" x14ac:dyDescent="0.2">
      <c r="A987" s="16"/>
      <c r="B987" s="115"/>
      <c r="C987" s="219"/>
      <c r="D987" s="16"/>
      <c r="E987" s="16"/>
      <c r="F987" s="13"/>
      <c r="G987" s="23"/>
      <c r="H987" s="52">
        <f t="shared" si="43"/>
        <v>0</v>
      </c>
      <c r="I987" s="60">
        <f t="shared" si="44"/>
        <v>0</v>
      </c>
      <c r="J987" s="54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</row>
    <row r="988" spans="1:21" x14ac:dyDescent="0.2">
      <c r="A988" s="14" t="s">
        <v>401</v>
      </c>
      <c r="B988" s="114"/>
      <c r="C988" s="81"/>
      <c r="D988" s="14"/>
      <c r="E988" s="15"/>
      <c r="F988" s="15"/>
      <c r="G988" s="15"/>
      <c r="H988" s="52">
        <f t="shared" si="43"/>
        <v>0</v>
      </c>
      <c r="I988" s="60">
        <f t="shared" si="44"/>
        <v>0</v>
      </c>
      <c r="J988" s="54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</row>
    <row r="989" spans="1:21" x14ac:dyDescent="0.2">
      <c r="A989" s="16" t="s">
        <v>402</v>
      </c>
      <c r="B989" s="115"/>
      <c r="C989" s="219"/>
      <c r="D989" s="16"/>
      <c r="E989" s="16">
        <v>7852520</v>
      </c>
      <c r="F989" s="13">
        <v>0</v>
      </c>
      <c r="G989" s="23">
        <f t="shared" si="45"/>
        <v>0</v>
      </c>
      <c r="H989" s="52">
        <f t="shared" si="43"/>
        <v>0</v>
      </c>
      <c r="I989" s="60">
        <f t="shared" si="44"/>
        <v>0</v>
      </c>
      <c r="J989" s="54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</row>
    <row r="990" spans="1:21" x14ac:dyDescent="0.2">
      <c r="A990" s="16" t="s">
        <v>403</v>
      </c>
      <c r="B990" s="115"/>
      <c r="C990" s="219"/>
      <c r="D990" s="16"/>
      <c r="E990" s="16">
        <v>15641090</v>
      </c>
      <c r="F990" s="13">
        <v>0</v>
      </c>
      <c r="G990" s="23">
        <f t="shared" si="45"/>
        <v>0</v>
      </c>
      <c r="H990" s="52">
        <f t="shared" si="43"/>
        <v>0</v>
      </c>
      <c r="I990" s="60">
        <f t="shared" si="44"/>
        <v>0</v>
      </c>
      <c r="J990" s="54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</row>
    <row r="991" spans="1:21" ht="27" x14ac:dyDescent="0.2">
      <c r="A991" s="16" t="s">
        <v>404</v>
      </c>
      <c r="B991" s="115"/>
      <c r="C991" s="219"/>
      <c r="D991" s="16"/>
      <c r="E991" s="16">
        <v>62754570</v>
      </c>
      <c r="F991" s="13">
        <v>0</v>
      </c>
      <c r="G991" s="23">
        <f t="shared" si="45"/>
        <v>0</v>
      </c>
      <c r="H991" s="52">
        <f t="shared" si="43"/>
        <v>0</v>
      </c>
      <c r="I991" s="60">
        <f t="shared" si="44"/>
        <v>0</v>
      </c>
      <c r="J991" s="54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</row>
    <row r="992" spans="1:21" x14ac:dyDescent="0.2">
      <c r="A992" s="16" t="s">
        <v>405</v>
      </c>
      <c r="B992" s="115">
        <v>4</v>
      </c>
      <c r="C992" s="219"/>
      <c r="D992" s="16"/>
      <c r="E992" s="16">
        <v>15086260</v>
      </c>
      <c r="F992" s="13">
        <v>0</v>
      </c>
      <c r="G992" s="23">
        <f t="shared" si="45"/>
        <v>0</v>
      </c>
      <c r="H992" s="52">
        <f t="shared" si="43"/>
        <v>0</v>
      </c>
      <c r="I992" s="60">
        <f t="shared" si="44"/>
        <v>0</v>
      </c>
      <c r="J992" s="54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</row>
    <row r="993" spans="1:21" x14ac:dyDescent="0.2">
      <c r="A993" s="16" t="s">
        <v>406</v>
      </c>
      <c r="B993" s="115"/>
      <c r="C993" s="219"/>
      <c r="D993" s="16"/>
      <c r="E993" s="16">
        <v>19390860</v>
      </c>
      <c r="F993" s="13">
        <v>0</v>
      </c>
      <c r="G993" s="23">
        <f t="shared" si="45"/>
        <v>0</v>
      </c>
      <c r="H993" s="52">
        <f t="shared" si="43"/>
        <v>0</v>
      </c>
      <c r="I993" s="60">
        <f t="shared" si="44"/>
        <v>0</v>
      </c>
      <c r="J993" s="54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</row>
    <row r="994" spans="1:21" ht="27" x14ac:dyDescent="0.2">
      <c r="A994" s="16" t="s">
        <v>407</v>
      </c>
      <c r="B994" s="115"/>
      <c r="C994" s="219"/>
      <c r="D994" s="16"/>
      <c r="E994" s="16">
        <v>23712350</v>
      </c>
      <c r="F994" s="13">
        <v>0</v>
      </c>
      <c r="G994" s="23">
        <f t="shared" si="45"/>
        <v>0</v>
      </c>
      <c r="H994" s="52">
        <f t="shared" si="43"/>
        <v>0</v>
      </c>
      <c r="I994" s="60">
        <f t="shared" si="44"/>
        <v>0</v>
      </c>
      <c r="J994" s="54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</row>
    <row r="995" spans="1:21" x14ac:dyDescent="0.2">
      <c r="A995" s="16" t="s">
        <v>408</v>
      </c>
      <c r="B995" s="115"/>
      <c r="C995" s="219"/>
      <c r="D995" s="16"/>
      <c r="E995" s="16">
        <v>735060</v>
      </c>
      <c r="F995" s="13">
        <v>0</v>
      </c>
      <c r="G995" s="23">
        <f t="shared" si="45"/>
        <v>0</v>
      </c>
      <c r="H995" s="52">
        <f t="shared" si="43"/>
        <v>0</v>
      </c>
      <c r="I995" s="60">
        <f t="shared" si="44"/>
        <v>0</v>
      </c>
      <c r="J995" s="54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</row>
    <row r="996" spans="1:21" x14ac:dyDescent="0.2">
      <c r="A996" s="16" t="s">
        <v>409</v>
      </c>
      <c r="B996" s="115"/>
      <c r="C996" s="219"/>
      <c r="D996" s="16"/>
      <c r="E996" s="16">
        <v>735060</v>
      </c>
      <c r="F996" s="13">
        <v>0</v>
      </c>
      <c r="G996" s="23">
        <f t="shared" si="45"/>
        <v>0</v>
      </c>
      <c r="H996" s="52">
        <f t="shared" si="43"/>
        <v>0</v>
      </c>
      <c r="I996" s="60">
        <f t="shared" si="44"/>
        <v>0</v>
      </c>
      <c r="J996" s="54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</row>
    <row r="997" spans="1:21" ht="27" x14ac:dyDescent="0.2">
      <c r="A997" s="16" t="s">
        <v>410</v>
      </c>
      <c r="B997" s="115"/>
      <c r="C997" s="219"/>
      <c r="D997" s="16"/>
      <c r="E997" s="16">
        <v>735060</v>
      </c>
      <c r="F997" s="13">
        <v>0</v>
      </c>
      <c r="G997" s="23">
        <f t="shared" si="45"/>
        <v>0</v>
      </c>
      <c r="H997" s="52">
        <f t="shared" si="43"/>
        <v>0</v>
      </c>
      <c r="I997" s="60">
        <f t="shared" si="44"/>
        <v>0</v>
      </c>
      <c r="J997" s="54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</row>
    <row r="998" spans="1:21" x14ac:dyDescent="0.2">
      <c r="A998" s="16" t="s">
        <v>411</v>
      </c>
      <c r="B998" s="115"/>
      <c r="C998" s="219"/>
      <c r="D998" s="16"/>
      <c r="E998" s="16">
        <v>735060</v>
      </c>
      <c r="F998" s="13">
        <v>0</v>
      </c>
      <c r="G998" s="23">
        <f t="shared" si="45"/>
        <v>0</v>
      </c>
      <c r="H998" s="52">
        <f t="shared" ref="H998:H1061" si="46">SUM(J998:U998)</f>
        <v>0</v>
      </c>
      <c r="I998" s="60">
        <f t="shared" ref="I998:I1061" si="47">+H998*E998</f>
        <v>0</v>
      </c>
      <c r="J998" s="54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</row>
    <row r="999" spans="1:21" x14ac:dyDescent="0.2">
      <c r="A999" s="16" t="s">
        <v>412</v>
      </c>
      <c r="B999" s="115"/>
      <c r="C999" s="219"/>
      <c r="D999" s="16"/>
      <c r="E999" s="16">
        <v>735060</v>
      </c>
      <c r="F999" s="13">
        <v>0</v>
      </c>
      <c r="G999" s="23">
        <f t="shared" si="45"/>
        <v>0</v>
      </c>
      <c r="H999" s="52">
        <f t="shared" si="46"/>
        <v>0</v>
      </c>
      <c r="I999" s="60">
        <f t="shared" si="47"/>
        <v>0</v>
      </c>
      <c r="J999" s="54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</row>
    <row r="1000" spans="1:21" ht="27" x14ac:dyDescent="0.2">
      <c r="A1000" s="16" t="s">
        <v>413</v>
      </c>
      <c r="B1000" s="115"/>
      <c r="C1000" s="219"/>
      <c r="D1000" s="16"/>
      <c r="E1000" s="16">
        <v>735060</v>
      </c>
      <c r="F1000" s="13">
        <v>0</v>
      </c>
      <c r="G1000" s="23">
        <f t="shared" si="45"/>
        <v>0</v>
      </c>
      <c r="H1000" s="52">
        <f t="shared" si="46"/>
        <v>0</v>
      </c>
      <c r="I1000" s="60">
        <f t="shared" si="47"/>
        <v>0</v>
      </c>
      <c r="J1000" s="54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</row>
    <row r="1001" spans="1:21" ht="27" x14ac:dyDescent="0.2">
      <c r="A1001" s="16" t="s">
        <v>414</v>
      </c>
      <c r="B1001" s="115"/>
      <c r="C1001" s="219"/>
      <c r="D1001" s="16"/>
      <c r="E1001" s="16">
        <v>148780</v>
      </c>
      <c r="F1001" s="13">
        <v>0</v>
      </c>
      <c r="G1001" s="23">
        <f t="shared" si="45"/>
        <v>0</v>
      </c>
      <c r="H1001" s="52">
        <f t="shared" si="46"/>
        <v>0</v>
      </c>
      <c r="I1001" s="60">
        <f t="shared" si="47"/>
        <v>0</v>
      </c>
      <c r="J1001" s="54"/>
      <c r="K1001" s="48"/>
      <c r="L1001" s="48"/>
      <c r="M1001" s="48"/>
      <c r="N1001" s="48"/>
      <c r="O1001" s="48"/>
      <c r="P1001" s="48"/>
      <c r="Q1001" s="48"/>
      <c r="R1001" s="48"/>
      <c r="S1001" s="48"/>
      <c r="T1001" s="48"/>
      <c r="U1001" s="48"/>
    </row>
    <row r="1002" spans="1:21" ht="27" x14ac:dyDescent="0.2">
      <c r="A1002" s="16" t="s">
        <v>415</v>
      </c>
      <c r="B1002" s="115"/>
      <c r="C1002" s="219"/>
      <c r="D1002" s="16"/>
      <c r="E1002" s="16">
        <v>148780</v>
      </c>
      <c r="F1002" s="13">
        <v>0</v>
      </c>
      <c r="G1002" s="23">
        <f t="shared" si="45"/>
        <v>0</v>
      </c>
      <c r="H1002" s="52">
        <f t="shared" si="46"/>
        <v>0</v>
      </c>
      <c r="I1002" s="60">
        <f t="shared" si="47"/>
        <v>0</v>
      </c>
      <c r="J1002" s="54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</row>
    <row r="1003" spans="1:21" ht="27" x14ac:dyDescent="0.2">
      <c r="A1003" s="16" t="s">
        <v>416</v>
      </c>
      <c r="B1003" s="115"/>
      <c r="C1003" s="219"/>
      <c r="D1003" s="16"/>
      <c r="E1003" s="16">
        <v>148780</v>
      </c>
      <c r="F1003" s="13">
        <v>0</v>
      </c>
      <c r="G1003" s="23">
        <f t="shared" si="45"/>
        <v>0</v>
      </c>
      <c r="H1003" s="52">
        <f t="shared" si="46"/>
        <v>0</v>
      </c>
      <c r="I1003" s="60">
        <f t="shared" si="47"/>
        <v>0</v>
      </c>
      <c r="J1003" s="54"/>
      <c r="K1003" s="48"/>
      <c r="L1003" s="48"/>
      <c r="M1003" s="48"/>
      <c r="N1003" s="48"/>
      <c r="O1003" s="48"/>
      <c r="P1003" s="48"/>
      <c r="Q1003" s="48"/>
      <c r="R1003" s="48"/>
      <c r="S1003" s="48"/>
      <c r="T1003" s="48"/>
      <c r="U1003" s="48"/>
    </row>
    <row r="1004" spans="1:21" ht="27" x14ac:dyDescent="0.2">
      <c r="A1004" s="16" t="s">
        <v>417</v>
      </c>
      <c r="B1004" s="115"/>
      <c r="C1004" s="219"/>
      <c r="D1004" s="16"/>
      <c r="E1004" s="16">
        <v>148780</v>
      </c>
      <c r="F1004" s="13">
        <v>0</v>
      </c>
      <c r="G1004" s="23">
        <f t="shared" si="45"/>
        <v>0</v>
      </c>
      <c r="H1004" s="52">
        <f t="shared" si="46"/>
        <v>0</v>
      </c>
      <c r="I1004" s="60">
        <f t="shared" si="47"/>
        <v>0</v>
      </c>
      <c r="J1004" s="54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</row>
    <row r="1005" spans="1:21" ht="27" x14ac:dyDescent="0.2">
      <c r="A1005" s="16" t="s">
        <v>418</v>
      </c>
      <c r="B1005" s="115"/>
      <c r="C1005" s="219"/>
      <c r="D1005" s="16"/>
      <c r="E1005" s="16">
        <v>148780</v>
      </c>
      <c r="F1005" s="13">
        <v>0</v>
      </c>
      <c r="G1005" s="23">
        <f t="shared" si="45"/>
        <v>0</v>
      </c>
      <c r="H1005" s="52">
        <f t="shared" si="46"/>
        <v>0</v>
      </c>
      <c r="I1005" s="60">
        <f t="shared" si="47"/>
        <v>0</v>
      </c>
      <c r="J1005" s="54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</row>
    <row r="1006" spans="1:21" ht="27" x14ac:dyDescent="0.2">
      <c r="A1006" s="16" t="s">
        <v>419</v>
      </c>
      <c r="B1006" s="115"/>
      <c r="C1006" s="219"/>
      <c r="D1006" s="16"/>
      <c r="E1006" s="16">
        <v>148780</v>
      </c>
      <c r="F1006" s="13">
        <v>0</v>
      </c>
      <c r="G1006" s="23">
        <f t="shared" si="45"/>
        <v>0</v>
      </c>
      <c r="H1006" s="52">
        <f t="shared" si="46"/>
        <v>0</v>
      </c>
      <c r="I1006" s="60">
        <f t="shared" si="47"/>
        <v>0</v>
      </c>
      <c r="J1006" s="54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</row>
    <row r="1007" spans="1:21" ht="27" x14ac:dyDescent="0.2">
      <c r="A1007" s="16" t="s">
        <v>420</v>
      </c>
      <c r="B1007" s="115"/>
      <c r="C1007" s="219"/>
      <c r="D1007" s="16"/>
      <c r="E1007" s="16">
        <v>57480</v>
      </c>
      <c r="F1007" s="13">
        <v>0</v>
      </c>
      <c r="G1007" s="23">
        <f t="shared" si="45"/>
        <v>0</v>
      </c>
      <c r="H1007" s="52">
        <f t="shared" si="46"/>
        <v>0</v>
      </c>
      <c r="I1007" s="60">
        <f t="shared" si="47"/>
        <v>0</v>
      </c>
      <c r="J1007" s="54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</row>
    <row r="1008" spans="1:21" ht="27" x14ac:dyDescent="0.2">
      <c r="A1008" s="16" t="s">
        <v>421</v>
      </c>
      <c r="B1008" s="115"/>
      <c r="C1008" s="219"/>
      <c r="D1008" s="16"/>
      <c r="E1008" s="16">
        <v>57480</v>
      </c>
      <c r="F1008" s="13">
        <v>0</v>
      </c>
      <c r="G1008" s="23">
        <f t="shared" si="45"/>
        <v>0</v>
      </c>
      <c r="H1008" s="52">
        <f t="shared" si="46"/>
        <v>0</v>
      </c>
      <c r="I1008" s="60">
        <f t="shared" si="47"/>
        <v>0</v>
      </c>
      <c r="J1008" s="54"/>
      <c r="K1008" s="48"/>
      <c r="L1008" s="48"/>
      <c r="M1008" s="48"/>
      <c r="N1008" s="48"/>
      <c r="O1008" s="48"/>
      <c r="P1008" s="48"/>
      <c r="Q1008" s="48"/>
      <c r="R1008" s="48"/>
      <c r="S1008" s="48"/>
      <c r="T1008" s="48"/>
      <c r="U1008" s="48"/>
    </row>
    <row r="1009" spans="1:21" ht="27" x14ac:dyDescent="0.2">
      <c r="A1009" s="16" t="s">
        <v>422</v>
      </c>
      <c r="B1009" s="115"/>
      <c r="C1009" s="219"/>
      <c r="D1009" s="16"/>
      <c r="E1009" s="16">
        <v>57480</v>
      </c>
      <c r="F1009" s="13">
        <v>0</v>
      </c>
      <c r="G1009" s="23">
        <f t="shared" si="45"/>
        <v>0</v>
      </c>
      <c r="H1009" s="52">
        <f t="shared" si="46"/>
        <v>0</v>
      </c>
      <c r="I1009" s="60">
        <f t="shared" si="47"/>
        <v>0</v>
      </c>
      <c r="J1009" s="54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</row>
    <row r="1010" spans="1:21" ht="27" x14ac:dyDescent="0.2">
      <c r="A1010" s="16" t="s">
        <v>423</v>
      </c>
      <c r="B1010" s="115"/>
      <c r="C1010" s="219"/>
      <c r="D1010" s="16"/>
      <c r="E1010" s="16">
        <v>57480</v>
      </c>
      <c r="F1010" s="13">
        <v>0</v>
      </c>
      <c r="G1010" s="23">
        <f t="shared" si="45"/>
        <v>0</v>
      </c>
      <c r="H1010" s="52">
        <f t="shared" si="46"/>
        <v>0</v>
      </c>
      <c r="I1010" s="60">
        <f t="shared" si="47"/>
        <v>0</v>
      </c>
      <c r="J1010" s="54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</row>
    <row r="1011" spans="1:21" ht="27" x14ac:dyDescent="0.2">
      <c r="A1011" s="16" t="s">
        <v>424</v>
      </c>
      <c r="B1011" s="115"/>
      <c r="C1011" s="219"/>
      <c r="D1011" s="16"/>
      <c r="E1011" s="16">
        <v>57480</v>
      </c>
      <c r="F1011" s="13">
        <v>0</v>
      </c>
      <c r="G1011" s="23">
        <f t="shared" si="45"/>
        <v>0</v>
      </c>
      <c r="H1011" s="52">
        <f t="shared" si="46"/>
        <v>0</v>
      </c>
      <c r="I1011" s="60">
        <f t="shared" si="47"/>
        <v>0</v>
      </c>
      <c r="J1011" s="54"/>
      <c r="K1011" s="48"/>
      <c r="L1011" s="48"/>
      <c r="M1011" s="48"/>
      <c r="N1011" s="48"/>
      <c r="O1011" s="48"/>
      <c r="P1011" s="48"/>
      <c r="Q1011" s="48"/>
      <c r="R1011" s="48"/>
      <c r="S1011" s="48"/>
      <c r="T1011" s="48"/>
      <c r="U1011" s="48"/>
    </row>
    <row r="1012" spans="1:21" ht="27" x14ac:dyDescent="0.2">
      <c r="A1012" s="16" t="s">
        <v>425</v>
      </c>
      <c r="B1012" s="115"/>
      <c r="C1012" s="219"/>
      <c r="D1012" s="16"/>
      <c r="E1012" s="16">
        <v>57480</v>
      </c>
      <c r="F1012" s="13">
        <v>0</v>
      </c>
      <c r="G1012" s="23">
        <f t="shared" si="45"/>
        <v>0</v>
      </c>
      <c r="H1012" s="52">
        <f t="shared" si="46"/>
        <v>0</v>
      </c>
      <c r="I1012" s="60">
        <f t="shared" si="47"/>
        <v>0</v>
      </c>
      <c r="J1012" s="54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</row>
    <row r="1013" spans="1:21" x14ac:dyDescent="0.2">
      <c r="A1013" s="16"/>
      <c r="B1013" s="115"/>
      <c r="C1013" s="219"/>
      <c r="D1013" s="16"/>
      <c r="E1013" s="16"/>
      <c r="F1013" s="13"/>
      <c r="G1013" s="23"/>
      <c r="H1013" s="52">
        <f t="shared" si="46"/>
        <v>0</v>
      </c>
      <c r="I1013" s="60">
        <f t="shared" si="47"/>
        <v>0</v>
      </c>
      <c r="J1013" s="54"/>
      <c r="K1013" s="48"/>
      <c r="L1013" s="48"/>
      <c r="M1013" s="48"/>
      <c r="N1013" s="48"/>
      <c r="O1013" s="48"/>
      <c r="P1013" s="48"/>
      <c r="Q1013" s="48"/>
      <c r="R1013" s="48"/>
      <c r="S1013" s="48"/>
      <c r="T1013" s="48"/>
      <c r="U1013" s="48"/>
    </row>
    <row r="1014" spans="1:21" ht="25.5" x14ac:dyDescent="0.2">
      <c r="A1014" s="14" t="s">
        <v>426</v>
      </c>
      <c r="B1014" s="114"/>
      <c r="C1014" s="81"/>
      <c r="D1014" s="14"/>
      <c r="E1014" s="15"/>
      <c r="F1014" s="15"/>
      <c r="G1014" s="15"/>
      <c r="H1014" s="52">
        <f t="shared" si="46"/>
        <v>0</v>
      </c>
      <c r="I1014" s="60">
        <f t="shared" si="47"/>
        <v>0</v>
      </c>
      <c r="J1014" s="54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</row>
    <row r="1015" spans="1:21" x14ac:dyDescent="0.2">
      <c r="A1015" s="16" t="s">
        <v>427</v>
      </c>
      <c r="B1015" s="115">
        <v>500</v>
      </c>
      <c r="C1015" s="219" t="s">
        <v>700</v>
      </c>
      <c r="D1015" s="16"/>
      <c r="E1015" s="16">
        <v>315990</v>
      </c>
      <c r="F1015" s="13">
        <v>0</v>
      </c>
      <c r="G1015" s="23">
        <f t="shared" si="45"/>
        <v>0</v>
      </c>
      <c r="H1015" s="52">
        <f t="shared" si="46"/>
        <v>3</v>
      </c>
      <c r="I1015" s="60">
        <f t="shared" si="47"/>
        <v>947970</v>
      </c>
      <c r="J1015" s="54">
        <v>3</v>
      </c>
      <c r="K1015" s="48">
        <v>0</v>
      </c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</row>
    <row r="1016" spans="1:21" ht="42.75" customHeight="1" x14ac:dyDescent="0.2">
      <c r="A1016" s="16"/>
      <c r="B1016" s="115"/>
      <c r="C1016" s="219"/>
      <c r="D1016" s="16"/>
      <c r="E1016" s="16"/>
      <c r="F1016" s="13"/>
      <c r="G1016" s="23"/>
      <c r="H1016" s="52">
        <f t="shared" si="46"/>
        <v>0</v>
      </c>
      <c r="I1016" s="60">
        <f t="shared" si="47"/>
        <v>0</v>
      </c>
      <c r="J1016" s="54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</row>
    <row r="1017" spans="1:21" x14ac:dyDescent="0.2">
      <c r="A1017" s="14" t="s">
        <v>428</v>
      </c>
      <c r="B1017" s="114"/>
      <c r="C1017" s="81"/>
      <c r="D1017" s="14"/>
      <c r="E1017" s="15"/>
      <c r="F1017" s="15"/>
      <c r="G1017" s="15"/>
      <c r="H1017" s="52">
        <f t="shared" si="46"/>
        <v>0</v>
      </c>
      <c r="I1017" s="60">
        <f t="shared" si="47"/>
        <v>0</v>
      </c>
      <c r="J1017" s="54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</row>
    <row r="1018" spans="1:21" ht="14.25" x14ac:dyDescent="0.2">
      <c r="A1018" s="16" t="s">
        <v>429</v>
      </c>
      <c r="B1018" s="13">
        <v>7</v>
      </c>
      <c r="C1018" s="232">
        <v>3114202</v>
      </c>
      <c r="D1018" s="16"/>
      <c r="E1018" s="16">
        <v>41090</v>
      </c>
      <c r="F1018" s="13">
        <v>7</v>
      </c>
      <c r="G1018" s="23">
        <f t="shared" si="45"/>
        <v>287630</v>
      </c>
      <c r="H1018" s="52">
        <f t="shared" si="46"/>
        <v>2</v>
      </c>
      <c r="I1018" s="60">
        <f t="shared" si="47"/>
        <v>82180</v>
      </c>
      <c r="J1018" s="54">
        <v>1</v>
      </c>
      <c r="K1018" s="48">
        <v>1</v>
      </c>
      <c r="L1018" s="48"/>
      <c r="M1018" s="48"/>
      <c r="N1018" s="48"/>
      <c r="O1018" s="48"/>
      <c r="P1018" s="48"/>
      <c r="Q1018" s="48"/>
      <c r="R1018" s="48"/>
      <c r="S1018" s="48"/>
      <c r="T1018" s="48"/>
      <c r="U1018" s="48"/>
    </row>
    <row r="1019" spans="1:21" ht="14.25" x14ac:dyDescent="0.2">
      <c r="A1019" s="16" t="s">
        <v>430</v>
      </c>
      <c r="B1019" s="13">
        <v>0</v>
      </c>
      <c r="C1019" s="232">
        <v>1202057</v>
      </c>
      <c r="D1019" s="16"/>
      <c r="E1019" s="16">
        <v>516890</v>
      </c>
      <c r="F1019" s="13">
        <v>0</v>
      </c>
      <c r="G1019" s="23">
        <f t="shared" si="45"/>
        <v>0</v>
      </c>
      <c r="H1019" s="52">
        <f t="shared" si="46"/>
        <v>0</v>
      </c>
      <c r="I1019" s="60">
        <f t="shared" si="47"/>
        <v>0</v>
      </c>
      <c r="J1019" s="54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</row>
    <row r="1020" spans="1:21" ht="14.25" x14ac:dyDescent="0.2">
      <c r="A1020" s="16" t="s">
        <v>431</v>
      </c>
      <c r="B1020" s="13">
        <v>0</v>
      </c>
      <c r="C1020" s="232">
        <v>3114203</v>
      </c>
      <c r="D1020" s="16"/>
      <c r="E1020" s="16">
        <v>4094380</v>
      </c>
      <c r="F1020" s="13">
        <v>0</v>
      </c>
      <c r="G1020" s="23">
        <f t="shared" si="45"/>
        <v>0</v>
      </c>
      <c r="H1020" s="52">
        <f t="shared" si="46"/>
        <v>0</v>
      </c>
      <c r="I1020" s="60">
        <f t="shared" si="47"/>
        <v>0</v>
      </c>
      <c r="J1020" s="54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</row>
    <row r="1021" spans="1:21" ht="14.25" x14ac:dyDescent="0.2">
      <c r="A1021" s="16" t="s">
        <v>432</v>
      </c>
      <c r="B1021" s="13">
        <v>0</v>
      </c>
      <c r="C1021" s="232">
        <v>3114204</v>
      </c>
      <c r="D1021" s="16"/>
      <c r="E1021" s="16">
        <v>64610</v>
      </c>
      <c r="F1021" s="13">
        <v>0</v>
      </c>
      <c r="G1021" s="23">
        <f t="shared" si="45"/>
        <v>0</v>
      </c>
      <c r="H1021" s="52">
        <f t="shared" si="46"/>
        <v>0</v>
      </c>
      <c r="I1021" s="60">
        <f t="shared" si="47"/>
        <v>0</v>
      </c>
      <c r="J1021" s="54"/>
      <c r="K1021" s="48"/>
      <c r="L1021" s="48"/>
      <c r="M1021" s="48"/>
      <c r="N1021" s="48"/>
      <c r="O1021" s="48"/>
      <c r="P1021" s="48"/>
      <c r="Q1021" s="48"/>
      <c r="R1021" s="48"/>
      <c r="S1021" s="48"/>
      <c r="T1021" s="48"/>
      <c r="U1021" s="48"/>
    </row>
    <row r="1022" spans="1:21" ht="14.25" x14ac:dyDescent="0.2">
      <c r="A1022" s="16" t="s">
        <v>433</v>
      </c>
      <c r="B1022" s="13">
        <v>0</v>
      </c>
      <c r="C1022" s="232">
        <v>3114214</v>
      </c>
      <c r="D1022" s="16"/>
      <c r="E1022" s="16">
        <v>21710</v>
      </c>
      <c r="F1022" s="13">
        <v>0</v>
      </c>
      <c r="G1022" s="23">
        <f t="shared" si="45"/>
        <v>0</v>
      </c>
      <c r="H1022" s="52">
        <f t="shared" si="46"/>
        <v>0</v>
      </c>
      <c r="I1022" s="60">
        <f t="shared" si="47"/>
        <v>0</v>
      </c>
      <c r="J1022" s="54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</row>
    <row r="1023" spans="1:21" ht="14.25" x14ac:dyDescent="0.2">
      <c r="A1023" s="16" t="s">
        <v>434</v>
      </c>
      <c r="B1023" s="13">
        <v>0</v>
      </c>
      <c r="C1023" s="232">
        <v>3114205</v>
      </c>
      <c r="D1023" s="16"/>
      <c r="E1023" s="16">
        <v>21710</v>
      </c>
      <c r="F1023" s="13">
        <v>0</v>
      </c>
      <c r="G1023" s="23">
        <f t="shared" si="45"/>
        <v>0</v>
      </c>
      <c r="H1023" s="52">
        <f t="shared" si="46"/>
        <v>0</v>
      </c>
      <c r="I1023" s="60">
        <f t="shared" si="47"/>
        <v>0</v>
      </c>
      <c r="J1023" s="54"/>
      <c r="K1023" s="48"/>
      <c r="L1023" s="48"/>
      <c r="M1023" s="48"/>
      <c r="N1023" s="48"/>
      <c r="O1023" s="48"/>
      <c r="P1023" s="48"/>
      <c r="Q1023" s="48"/>
      <c r="R1023" s="48"/>
      <c r="S1023" s="48"/>
      <c r="T1023" s="48"/>
      <c r="U1023" s="48"/>
    </row>
    <row r="1024" spans="1:21" x14ac:dyDescent="0.2">
      <c r="A1024" s="16"/>
      <c r="B1024" s="13"/>
      <c r="C1024" s="219"/>
      <c r="D1024" s="16"/>
      <c r="E1024" s="16"/>
      <c r="F1024" s="13"/>
      <c r="G1024" s="23"/>
      <c r="H1024" s="52">
        <f t="shared" si="46"/>
        <v>0</v>
      </c>
      <c r="I1024" s="60">
        <f t="shared" si="47"/>
        <v>0</v>
      </c>
      <c r="J1024" s="54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</row>
    <row r="1025" spans="1:21" x14ac:dyDescent="0.2">
      <c r="A1025" s="14" t="s">
        <v>435</v>
      </c>
      <c r="B1025" s="15"/>
      <c r="C1025" s="81"/>
      <c r="D1025" s="14"/>
      <c r="E1025" s="15"/>
      <c r="F1025" s="15"/>
      <c r="G1025" s="15"/>
      <c r="H1025" s="52">
        <f t="shared" si="46"/>
        <v>0</v>
      </c>
      <c r="I1025" s="60">
        <f t="shared" si="47"/>
        <v>0</v>
      </c>
      <c r="J1025" s="54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</row>
    <row r="1026" spans="1:21" ht="14.25" x14ac:dyDescent="0.2">
      <c r="A1026" s="16" t="s">
        <v>436</v>
      </c>
      <c r="B1026" s="13">
        <v>6</v>
      </c>
      <c r="C1026" s="232">
        <v>3114401</v>
      </c>
      <c r="D1026" s="16"/>
      <c r="E1026" s="16">
        <v>160670</v>
      </c>
      <c r="F1026" s="13">
        <v>6</v>
      </c>
      <c r="G1026" s="23">
        <f t="shared" si="45"/>
        <v>964020</v>
      </c>
      <c r="H1026" s="52">
        <f t="shared" si="46"/>
        <v>1</v>
      </c>
      <c r="I1026" s="60">
        <f t="shared" si="47"/>
        <v>160670</v>
      </c>
      <c r="J1026" s="54">
        <v>0</v>
      </c>
      <c r="K1026" s="48">
        <v>1</v>
      </c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</row>
    <row r="1027" spans="1:21" ht="14.25" x14ac:dyDescent="0.2">
      <c r="A1027" s="16" t="s">
        <v>437</v>
      </c>
      <c r="B1027" s="13">
        <v>20</v>
      </c>
      <c r="C1027" s="232">
        <v>3114402</v>
      </c>
      <c r="D1027" s="16"/>
      <c r="E1027" s="16">
        <v>31980</v>
      </c>
      <c r="F1027" s="13">
        <v>20</v>
      </c>
      <c r="G1027" s="23">
        <f t="shared" si="45"/>
        <v>639600</v>
      </c>
      <c r="H1027" s="52">
        <f t="shared" si="46"/>
        <v>2</v>
      </c>
      <c r="I1027" s="60">
        <f t="shared" si="47"/>
        <v>63960</v>
      </c>
      <c r="J1027" s="54">
        <v>2</v>
      </c>
      <c r="K1027" s="48">
        <v>0</v>
      </c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</row>
    <row r="1028" spans="1:21" ht="14.25" x14ac:dyDescent="0.2">
      <c r="A1028" s="16" t="s">
        <v>438</v>
      </c>
      <c r="B1028" s="13">
        <v>5</v>
      </c>
      <c r="C1028" s="232">
        <v>3114412</v>
      </c>
      <c r="D1028" s="16"/>
      <c r="E1028" s="16">
        <v>14690</v>
      </c>
      <c r="F1028" s="13">
        <v>5</v>
      </c>
      <c r="G1028" s="23">
        <f t="shared" si="45"/>
        <v>73450</v>
      </c>
      <c r="H1028" s="52">
        <f t="shared" si="46"/>
        <v>0</v>
      </c>
      <c r="I1028" s="60">
        <f t="shared" si="47"/>
        <v>0</v>
      </c>
      <c r="J1028" s="54"/>
      <c r="K1028" s="48"/>
      <c r="L1028" s="48"/>
      <c r="M1028" s="48"/>
      <c r="N1028" s="48"/>
      <c r="O1028" s="48"/>
      <c r="P1028" s="48"/>
      <c r="Q1028" s="48"/>
      <c r="R1028" s="48"/>
      <c r="S1028" s="48"/>
      <c r="T1028" s="48"/>
      <c r="U1028" s="48"/>
    </row>
    <row r="1029" spans="1:21" x14ac:dyDescent="0.2">
      <c r="A1029" s="16"/>
      <c r="B1029" s="13"/>
      <c r="C1029" s="219"/>
      <c r="D1029" s="16"/>
      <c r="E1029" s="16"/>
      <c r="F1029" s="13"/>
      <c r="G1029" s="23"/>
      <c r="H1029" s="52">
        <f t="shared" si="46"/>
        <v>0</v>
      </c>
      <c r="I1029" s="60">
        <f t="shared" si="47"/>
        <v>0</v>
      </c>
      <c r="J1029" s="54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</row>
    <row r="1030" spans="1:21" x14ac:dyDescent="0.2">
      <c r="A1030" s="14" t="s">
        <v>439</v>
      </c>
      <c r="B1030" s="15"/>
      <c r="C1030" s="81"/>
      <c r="D1030" s="14"/>
      <c r="E1030" s="15"/>
      <c r="F1030" s="15"/>
      <c r="G1030" s="15"/>
      <c r="H1030" s="52">
        <f t="shared" si="46"/>
        <v>0</v>
      </c>
      <c r="I1030" s="60">
        <f t="shared" si="47"/>
        <v>0</v>
      </c>
      <c r="J1030" s="54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</row>
    <row r="1031" spans="1:21" ht="14.25" x14ac:dyDescent="0.2">
      <c r="A1031" s="16" t="s">
        <v>440</v>
      </c>
      <c r="B1031" s="13">
        <v>30</v>
      </c>
      <c r="C1031" s="232">
        <v>3114301</v>
      </c>
      <c r="D1031" s="16"/>
      <c r="E1031" s="16">
        <v>16280</v>
      </c>
      <c r="F1031" s="13">
        <v>30</v>
      </c>
      <c r="G1031" s="23">
        <f t="shared" si="45"/>
        <v>488400</v>
      </c>
      <c r="H1031" s="52">
        <f t="shared" si="46"/>
        <v>0</v>
      </c>
      <c r="I1031" s="60">
        <f t="shared" si="47"/>
        <v>0</v>
      </c>
      <c r="J1031" s="54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</row>
    <row r="1032" spans="1:21" ht="14.25" x14ac:dyDescent="0.2">
      <c r="A1032" s="16" t="s">
        <v>441</v>
      </c>
      <c r="B1032" s="13">
        <v>0</v>
      </c>
      <c r="C1032" s="232">
        <v>3114302</v>
      </c>
      <c r="D1032" s="16"/>
      <c r="E1032" s="16">
        <v>59860</v>
      </c>
      <c r="F1032" s="13">
        <v>0</v>
      </c>
      <c r="G1032" s="23">
        <f t="shared" si="45"/>
        <v>0</v>
      </c>
      <c r="H1032" s="52">
        <f t="shared" si="46"/>
        <v>0</v>
      </c>
      <c r="I1032" s="60">
        <f t="shared" si="47"/>
        <v>0</v>
      </c>
      <c r="J1032" s="54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</row>
    <row r="1033" spans="1:21" ht="27" x14ac:dyDescent="0.2">
      <c r="A1033" s="16" t="s">
        <v>442</v>
      </c>
      <c r="B1033" s="13">
        <v>0</v>
      </c>
      <c r="C1033" s="232">
        <v>3001002</v>
      </c>
      <c r="D1033" s="16"/>
      <c r="E1033" s="16">
        <v>2011770</v>
      </c>
      <c r="F1033" s="13">
        <v>0</v>
      </c>
      <c r="G1033" s="23">
        <f t="shared" si="45"/>
        <v>0</v>
      </c>
      <c r="H1033" s="52">
        <f t="shared" si="46"/>
        <v>0</v>
      </c>
      <c r="I1033" s="60">
        <f t="shared" si="47"/>
        <v>0</v>
      </c>
      <c r="J1033" s="54"/>
      <c r="K1033" s="48"/>
      <c r="L1033" s="48"/>
      <c r="M1033" s="48"/>
      <c r="N1033" s="48"/>
      <c r="O1033" s="48"/>
      <c r="P1033" s="48"/>
      <c r="Q1033" s="48"/>
      <c r="R1033" s="48"/>
      <c r="S1033" s="48"/>
      <c r="T1033" s="48"/>
      <c r="U1033" s="48"/>
    </row>
    <row r="1034" spans="1:21" ht="14.25" x14ac:dyDescent="0.2">
      <c r="A1034" s="16" t="s">
        <v>443</v>
      </c>
      <c r="B1034" s="13">
        <v>0</v>
      </c>
      <c r="C1034" s="232">
        <v>3114303</v>
      </c>
      <c r="D1034" s="16"/>
      <c r="E1034" s="16">
        <v>20101620</v>
      </c>
      <c r="F1034" s="13">
        <v>0</v>
      </c>
      <c r="G1034" s="23">
        <f t="shared" si="45"/>
        <v>0</v>
      </c>
      <c r="H1034" s="52">
        <f t="shared" si="46"/>
        <v>0</v>
      </c>
      <c r="I1034" s="60">
        <f t="shared" si="47"/>
        <v>0</v>
      </c>
      <c r="J1034" s="54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</row>
    <row r="1035" spans="1:21" ht="27" x14ac:dyDescent="0.2">
      <c r="A1035" s="16" t="s">
        <v>444</v>
      </c>
      <c r="B1035" s="13">
        <v>0</v>
      </c>
      <c r="C1035" s="232">
        <v>3114304</v>
      </c>
      <c r="D1035" s="16"/>
      <c r="E1035" s="16">
        <v>15560</v>
      </c>
      <c r="F1035" s="13">
        <v>0</v>
      </c>
      <c r="G1035" s="23">
        <f t="shared" si="45"/>
        <v>0</v>
      </c>
      <c r="H1035" s="52">
        <f t="shared" si="46"/>
        <v>0</v>
      </c>
      <c r="I1035" s="60">
        <f t="shared" si="47"/>
        <v>0</v>
      </c>
      <c r="J1035" s="54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</row>
    <row r="1036" spans="1:21" ht="27" x14ac:dyDescent="0.2">
      <c r="A1036" s="16" t="s">
        <v>445</v>
      </c>
      <c r="B1036" s="13">
        <v>0</v>
      </c>
      <c r="C1036" s="232"/>
      <c r="D1036" s="16"/>
      <c r="E1036" s="16">
        <v>12180</v>
      </c>
      <c r="F1036" s="13">
        <v>0</v>
      </c>
      <c r="G1036" s="23">
        <f t="shared" si="45"/>
        <v>0</v>
      </c>
      <c r="H1036" s="52">
        <f t="shared" si="46"/>
        <v>0</v>
      </c>
      <c r="I1036" s="60">
        <f t="shared" si="47"/>
        <v>0</v>
      </c>
      <c r="J1036" s="54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</row>
    <row r="1037" spans="1:21" x14ac:dyDescent="0.2">
      <c r="A1037" s="16"/>
      <c r="B1037" s="13"/>
      <c r="C1037" s="219"/>
      <c r="D1037" s="16"/>
      <c r="E1037" s="16"/>
      <c r="F1037" s="13"/>
      <c r="G1037" s="23"/>
      <c r="H1037" s="52">
        <f t="shared" si="46"/>
        <v>0</v>
      </c>
      <c r="I1037" s="60">
        <f t="shared" si="47"/>
        <v>0</v>
      </c>
      <c r="J1037" s="54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</row>
    <row r="1038" spans="1:21" x14ac:dyDescent="0.2">
      <c r="A1038" s="14" t="s">
        <v>446</v>
      </c>
      <c r="B1038" s="15"/>
      <c r="C1038" s="81"/>
      <c r="D1038" s="14"/>
      <c r="E1038" s="15"/>
      <c r="F1038" s="15"/>
      <c r="G1038" s="15"/>
      <c r="H1038" s="52">
        <f t="shared" si="46"/>
        <v>0</v>
      </c>
      <c r="I1038" s="60">
        <f t="shared" si="47"/>
        <v>0</v>
      </c>
      <c r="J1038" s="54"/>
      <c r="K1038" s="48"/>
      <c r="L1038" s="48"/>
      <c r="M1038" s="48"/>
      <c r="N1038" s="48"/>
      <c r="O1038" s="48"/>
      <c r="P1038" s="48"/>
      <c r="Q1038" s="48"/>
      <c r="R1038" s="48"/>
      <c r="S1038" s="48"/>
      <c r="T1038" s="48"/>
      <c r="U1038" s="48"/>
    </row>
    <row r="1039" spans="1:21" ht="14.25" x14ac:dyDescent="0.2">
      <c r="A1039" s="16" t="s">
        <v>447</v>
      </c>
      <c r="B1039" s="13">
        <v>50</v>
      </c>
      <c r="C1039" s="232" t="s">
        <v>716</v>
      </c>
      <c r="D1039" s="16"/>
      <c r="E1039" s="16">
        <v>18930</v>
      </c>
      <c r="F1039" s="13">
        <v>50</v>
      </c>
      <c r="G1039" s="23">
        <f t="shared" si="45"/>
        <v>946500</v>
      </c>
      <c r="H1039" s="52">
        <f t="shared" si="46"/>
        <v>14</v>
      </c>
      <c r="I1039" s="60">
        <f t="shared" si="47"/>
        <v>265020</v>
      </c>
      <c r="J1039" s="54">
        <v>4</v>
      </c>
      <c r="K1039" s="48">
        <v>10</v>
      </c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</row>
    <row r="1040" spans="1:21" x14ac:dyDescent="0.2">
      <c r="A1040" s="16"/>
      <c r="B1040" s="13"/>
      <c r="C1040" s="219"/>
      <c r="D1040" s="16"/>
      <c r="E1040" s="16"/>
      <c r="F1040" s="13"/>
      <c r="G1040" s="23"/>
      <c r="H1040" s="52">
        <f t="shared" si="46"/>
        <v>0</v>
      </c>
      <c r="I1040" s="60">
        <f t="shared" si="47"/>
        <v>0</v>
      </c>
      <c r="J1040" s="54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</row>
    <row r="1041" spans="1:21" x14ac:dyDescent="0.2">
      <c r="A1041" s="14" t="s">
        <v>448</v>
      </c>
      <c r="B1041" s="15"/>
      <c r="C1041" s="81"/>
      <c r="D1041" s="14"/>
      <c r="E1041" s="15"/>
      <c r="F1041" s="15"/>
      <c r="G1041" s="15"/>
      <c r="H1041" s="52">
        <f t="shared" si="46"/>
        <v>0</v>
      </c>
      <c r="I1041" s="60">
        <f t="shared" si="47"/>
        <v>0</v>
      </c>
      <c r="J1041" s="54"/>
      <c r="K1041" s="48"/>
      <c r="L1041" s="48"/>
      <c r="M1041" s="48"/>
      <c r="N1041" s="48"/>
      <c r="O1041" s="48"/>
      <c r="P1041" s="48"/>
      <c r="Q1041" s="48"/>
      <c r="R1041" s="48"/>
      <c r="S1041" s="48"/>
      <c r="T1041" s="48"/>
      <c r="U1041" s="48"/>
    </row>
    <row r="1042" spans="1:21" ht="14.25" x14ac:dyDescent="0.2">
      <c r="A1042" s="16" t="s">
        <v>449</v>
      </c>
      <c r="B1042" s="13">
        <v>40</v>
      </c>
      <c r="C1042" s="232" t="s">
        <v>714</v>
      </c>
      <c r="D1042" s="16"/>
      <c r="E1042" s="16">
        <v>49340</v>
      </c>
      <c r="F1042" s="13">
        <v>40</v>
      </c>
      <c r="G1042" s="23">
        <f t="shared" si="45"/>
        <v>1973600</v>
      </c>
      <c r="H1042" s="52">
        <f t="shared" si="46"/>
        <v>10</v>
      </c>
      <c r="I1042" s="60">
        <f t="shared" si="47"/>
        <v>493400</v>
      </c>
      <c r="J1042" s="54">
        <v>6</v>
      </c>
      <c r="K1042" s="48">
        <v>4</v>
      </c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</row>
    <row r="1043" spans="1:21" ht="27" x14ac:dyDescent="0.2">
      <c r="A1043" s="16" t="s">
        <v>450</v>
      </c>
      <c r="B1043" s="13">
        <v>100</v>
      </c>
      <c r="C1043" s="232" t="s">
        <v>715</v>
      </c>
      <c r="D1043" s="16"/>
      <c r="E1043" s="16">
        <v>30700</v>
      </c>
      <c r="F1043" s="13">
        <v>100</v>
      </c>
      <c r="G1043" s="23">
        <f t="shared" si="45"/>
        <v>3070000</v>
      </c>
      <c r="H1043" s="52">
        <f t="shared" si="46"/>
        <v>37</v>
      </c>
      <c r="I1043" s="60">
        <f t="shared" si="47"/>
        <v>1135900</v>
      </c>
      <c r="J1043" s="54">
        <v>21</v>
      </c>
      <c r="K1043" s="48">
        <v>16</v>
      </c>
      <c r="L1043" s="48"/>
      <c r="M1043" s="48"/>
      <c r="N1043" s="48"/>
      <c r="O1043" s="48"/>
      <c r="P1043" s="48"/>
      <c r="Q1043" s="48"/>
      <c r="R1043" s="48"/>
      <c r="S1043" s="48"/>
      <c r="T1043" s="48"/>
      <c r="U1043" s="48"/>
    </row>
    <row r="1044" spans="1:21" ht="14.25" x14ac:dyDescent="0.2">
      <c r="A1044" s="16"/>
      <c r="B1044" s="13"/>
      <c r="C1044" s="232"/>
      <c r="D1044" s="16"/>
      <c r="E1044" s="16"/>
      <c r="F1044" s="13"/>
      <c r="G1044" s="23"/>
      <c r="H1044" s="52">
        <f t="shared" si="46"/>
        <v>0</v>
      </c>
      <c r="I1044" s="60">
        <f t="shared" si="47"/>
        <v>0</v>
      </c>
      <c r="J1044" s="54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</row>
    <row r="1045" spans="1:21" x14ac:dyDescent="0.2">
      <c r="A1045" s="14" t="s">
        <v>451</v>
      </c>
      <c r="B1045" s="15"/>
      <c r="C1045" s="81"/>
      <c r="D1045" s="14"/>
      <c r="E1045" s="15"/>
      <c r="F1045" s="15"/>
      <c r="G1045" s="15"/>
      <c r="H1045" s="52">
        <f t="shared" si="46"/>
        <v>0</v>
      </c>
      <c r="I1045" s="60">
        <f t="shared" si="47"/>
        <v>0</v>
      </c>
      <c r="J1045" s="54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</row>
    <row r="1046" spans="1:21" ht="14.25" x14ac:dyDescent="0.2">
      <c r="A1046" s="16" t="s">
        <v>452</v>
      </c>
      <c r="B1046" s="13">
        <v>100</v>
      </c>
      <c r="C1046" s="232" t="s">
        <v>710</v>
      </c>
      <c r="D1046" s="16"/>
      <c r="E1046" s="16">
        <v>10280</v>
      </c>
      <c r="F1046" s="13">
        <v>100</v>
      </c>
      <c r="G1046" s="23">
        <f t="shared" si="45"/>
        <v>1028000</v>
      </c>
      <c r="H1046" s="52">
        <f t="shared" si="46"/>
        <v>32</v>
      </c>
      <c r="I1046" s="60">
        <f t="shared" si="47"/>
        <v>328960</v>
      </c>
      <c r="J1046" s="54">
        <v>9</v>
      </c>
      <c r="K1046" s="48">
        <v>23</v>
      </c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</row>
    <row r="1047" spans="1:21" ht="14.25" x14ac:dyDescent="0.2">
      <c r="A1047" s="16" t="s">
        <v>453</v>
      </c>
      <c r="B1047" s="13">
        <v>0</v>
      </c>
      <c r="C1047" s="232"/>
      <c r="D1047" s="16"/>
      <c r="E1047" s="16">
        <v>4340</v>
      </c>
      <c r="F1047" s="13">
        <v>0</v>
      </c>
      <c r="G1047" s="23">
        <f t="shared" si="45"/>
        <v>0</v>
      </c>
      <c r="H1047" s="52">
        <f t="shared" si="46"/>
        <v>0</v>
      </c>
      <c r="I1047" s="60">
        <f t="shared" si="47"/>
        <v>0</v>
      </c>
      <c r="J1047" s="54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</row>
    <row r="1048" spans="1:21" x14ac:dyDescent="0.2">
      <c r="A1048" s="16"/>
      <c r="B1048" s="13"/>
      <c r="C1048" s="219"/>
      <c r="D1048" s="16"/>
      <c r="E1048" s="16"/>
      <c r="F1048" s="13"/>
      <c r="G1048" s="23"/>
      <c r="H1048" s="52">
        <f t="shared" si="46"/>
        <v>0</v>
      </c>
      <c r="I1048" s="60">
        <f t="shared" si="47"/>
        <v>0</v>
      </c>
      <c r="J1048" s="54"/>
      <c r="K1048" s="48"/>
      <c r="L1048" s="48"/>
      <c r="M1048" s="48"/>
      <c r="N1048" s="48"/>
      <c r="O1048" s="48"/>
      <c r="P1048" s="48"/>
      <c r="Q1048" s="48"/>
      <c r="R1048" s="48"/>
      <c r="S1048" s="48"/>
      <c r="T1048" s="48"/>
      <c r="U1048" s="48"/>
    </row>
    <row r="1049" spans="1:21" x14ac:dyDescent="0.2">
      <c r="A1049" s="14" t="s">
        <v>454</v>
      </c>
      <c r="B1049" s="15"/>
      <c r="C1049" s="81"/>
      <c r="D1049" s="14"/>
      <c r="E1049" s="15"/>
      <c r="F1049" s="15"/>
      <c r="G1049" s="15"/>
      <c r="H1049" s="52">
        <f t="shared" si="46"/>
        <v>0</v>
      </c>
      <c r="I1049" s="60">
        <f t="shared" si="47"/>
        <v>0</v>
      </c>
      <c r="J1049" s="54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</row>
    <row r="1050" spans="1:21" ht="14.25" x14ac:dyDescent="0.2">
      <c r="A1050" s="16" t="s">
        <v>455</v>
      </c>
      <c r="B1050" s="13">
        <v>0</v>
      </c>
      <c r="C1050" s="232" t="s">
        <v>710</v>
      </c>
      <c r="D1050" s="16"/>
      <c r="E1050" s="16">
        <v>42920</v>
      </c>
      <c r="F1050" s="13">
        <v>0</v>
      </c>
      <c r="G1050" s="23">
        <f t="shared" ref="G1050:G1078" si="48">+ROUND(E1050*F1050,0)</f>
        <v>0</v>
      </c>
      <c r="H1050" s="52">
        <f t="shared" si="46"/>
        <v>0</v>
      </c>
      <c r="I1050" s="60">
        <f t="shared" si="47"/>
        <v>0</v>
      </c>
      <c r="J1050" s="54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</row>
    <row r="1051" spans="1:21" ht="27" x14ac:dyDescent="0.2">
      <c r="A1051" s="16" t="s">
        <v>456</v>
      </c>
      <c r="B1051" s="115"/>
      <c r="C1051" s="232"/>
      <c r="D1051" s="16"/>
      <c r="E1051" s="16">
        <v>32030</v>
      </c>
      <c r="F1051" s="13">
        <v>0</v>
      </c>
      <c r="G1051" s="23">
        <f t="shared" si="48"/>
        <v>0</v>
      </c>
      <c r="H1051" s="52">
        <f t="shared" si="46"/>
        <v>0</v>
      </c>
      <c r="I1051" s="60">
        <f t="shared" si="47"/>
        <v>0</v>
      </c>
      <c r="J1051" s="54"/>
      <c r="K1051" s="48"/>
      <c r="L1051" s="48"/>
      <c r="M1051" s="48"/>
      <c r="N1051" s="48"/>
      <c r="O1051" s="48"/>
      <c r="P1051" s="48"/>
      <c r="Q1051" s="48"/>
      <c r="R1051" s="48"/>
      <c r="S1051" s="48"/>
      <c r="T1051" s="48"/>
      <c r="U1051" s="48"/>
    </row>
    <row r="1052" spans="1:21" x14ac:dyDescent="0.2">
      <c r="A1052" s="16"/>
      <c r="B1052" s="115"/>
      <c r="C1052" s="219"/>
      <c r="D1052" s="16"/>
      <c r="E1052" s="16"/>
      <c r="F1052" s="13"/>
      <c r="G1052" s="23"/>
      <c r="H1052" s="52">
        <f t="shared" si="46"/>
        <v>0</v>
      </c>
      <c r="I1052" s="60">
        <f t="shared" si="47"/>
        <v>0</v>
      </c>
      <c r="J1052" s="54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</row>
    <row r="1053" spans="1:21" x14ac:dyDescent="0.2">
      <c r="A1053" s="14" t="s">
        <v>457</v>
      </c>
      <c r="B1053" s="114"/>
      <c r="C1053" s="81"/>
      <c r="D1053" s="14"/>
      <c r="E1053" s="15"/>
      <c r="F1053" s="15"/>
      <c r="G1053" s="15"/>
      <c r="H1053" s="52">
        <f t="shared" si="46"/>
        <v>0</v>
      </c>
      <c r="I1053" s="60">
        <f t="shared" si="47"/>
        <v>0</v>
      </c>
      <c r="J1053" s="54"/>
      <c r="K1053" s="48"/>
      <c r="L1053" s="48"/>
      <c r="M1053" s="48"/>
      <c r="N1053" s="48"/>
      <c r="O1053" s="48"/>
      <c r="P1053" s="48"/>
      <c r="Q1053" s="48"/>
      <c r="R1053" s="48"/>
      <c r="S1053" s="48"/>
      <c r="T1053" s="48"/>
      <c r="U1053" s="48"/>
    </row>
    <row r="1054" spans="1:21" ht="14.25" x14ac:dyDescent="0.2">
      <c r="A1054" s="16" t="s">
        <v>452</v>
      </c>
      <c r="B1054" s="13">
        <v>140</v>
      </c>
      <c r="C1054" s="232" t="s">
        <v>710</v>
      </c>
      <c r="D1054" s="16"/>
      <c r="E1054" s="16">
        <v>10280</v>
      </c>
      <c r="F1054" s="13">
        <v>140</v>
      </c>
      <c r="G1054" s="23">
        <f t="shared" si="48"/>
        <v>1439200</v>
      </c>
      <c r="H1054" s="52">
        <f t="shared" si="46"/>
        <v>12</v>
      </c>
      <c r="I1054" s="60">
        <f t="shared" si="47"/>
        <v>123360</v>
      </c>
      <c r="J1054" s="54">
        <v>6</v>
      </c>
      <c r="K1054" s="48">
        <v>6</v>
      </c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</row>
    <row r="1055" spans="1:21" ht="14.25" x14ac:dyDescent="0.2">
      <c r="A1055" s="16"/>
      <c r="B1055" s="13"/>
      <c r="C1055" s="232"/>
      <c r="D1055" s="16"/>
      <c r="E1055" s="16"/>
      <c r="F1055" s="13"/>
      <c r="G1055" s="23"/>
      <c r="H1055" s="52">
        <f t="shared" si="46"/>
        <v>0</v>
      </c>
      <c r="I1055" s="60">
        <f t="shared" si="47"/>
        <v>0</v>
      </c>
      <c r="J1055" s="54"/>
      <c r="K1055" s="48"/>
      <c r="L1055" s="48"/>
      <c r="M1055" s="48"/>
      <c r="N1055" s="48"/>
      <c r="O1055" s="48"/>
      <c r="P1055" s="48"/>
      <c r="Q1055" s="48"/>
      <c r="R1055" s="48"/>
      <c r="S1055" s="48"/>
      <c r="T1055" s="48"/>
      <c r="U1055" s="48"/>
    </row>
    <row r="1056" spans="1:21" x14ac:dyDescent="0.2">
      <c r="A1056" s="14" t="s">
        <v>458</v>
      </c>
      <c r="B1056" s="15"/>
      <c r="C1056" s="81"/>
      <c r="D1056" s="14"/>
      <c r="E1056" s="15"/>
      <c r="F1056" s="15"/>
      <c r="G1056" s="15"/>
      <c r="H1056" s="52">
        <f t="shared" si="46"/>
        <v>0</v>
      </c>
      <c r="I1056" s="60">
        <f t="shared" si="47"/>
        <v>0</v>
      </c>
      <c r="J1056" s="54"/>
      <c r="K1056" s="48"/>
      <c r="L1056" s="48"/>
      <c r="M1056" s="48"/>
      <c r="N1056" s="48"/>
      <c r="O1056" s="48"/>
      <c r="P1056" s="48"/>
      <c r="Q1056" s="48"/>
      <c r="R1056" s="48"/>
      <c r="S1056" s="48"/>
      <c r="T1056" s="48"/>
      <c r="U1056" s="48"/>
    </row>
    <row r="1057" spans="1:21" ht="14.25" x14ac:dyDescent="0.2">
      <c r="A1057" s="16" t="s">
        <v>459</v>
      </c>
      <c r="B1057" s="13">
        <v>180</v>
      </c>
      <c r="C1057" s="232" t="s">
        <v>713</v>
      </c>
      <c r="D1057" s="16"/>
      <c r="E1057" s="16">
        <v>6900</v>
      </c>
      <c r="F1057" s="13">
        <v>180</v>
      </c>
      <c r="G1057" s="23">
        <f t="shared" si="48"/>
        <v>1242000</v>
      </c>
      <c r="H1057" s="52">
        <f t="shared" si="46"/>
        <v>28</v>
      </c>
      <c r="I1057" s="60">
        <f t="shared" si="47"/>
        <v>193200</v>
      </c>
      <c r="J1057" s="54">
        <v>11</v>
      </c>
      <c r="K1057" s="48">
        <v>17</v>
      </c>
      <c r="L1057" s="48"/>
      <c r="M1057" s="48"/>
      <c r="N1057" s="48"/>
      <c r="O1057" s="48"/>
      <c r="P1057" s="48"/>
      <c r="Q1057" s="48"/>
      <c r="R1057" s="48"/>
      <c r="S1057" s="48"/>
      <c r="T1057" s="48"/>
      <c r="U1057" s="48"/>
    </row>
    <row r="1058" spans="1:21" ht="14.25" x14ac:dyDescent="0.2">
      <c r="A1058" s="16" t="s">
        <v>460</v>
      </c>
      <c r="B1058" s="13">
        <v>80</v>
      </c>
      <c r="C1058" s="232">
        <v>2301029</v>
      </c>
      <c r="D1058" s="16"/>
      <c r="E1058" s="16">
        <v>76240</v>
      </c>
      <c r="F1058" s="13">
        <v>80</v>
      </c>
      <c r="G1058" s="23">
        <f t="shared" si="48"/>
        <v>6099200</v>
      </c>
      <c r="H1058" s="52">
        <f t="shared" si="46"/>
        <v>14</v>
      </c>
      <c r="I1058" s="60">
        <f t="shared" si="47"/>
        <v>1067360</v>
      </c>
      <c r="J1058" s="54">
        <v>10</v>
      </c>
      <c r="K1058" s="48">
        <v>4</v>
      </c>
      <c r="L1058" s="48"/>
      <c r="M1058" s="48"/>
      <c r="N1058" s="48"/>
      <c r="O1058" s="48"/>
      <c r="P1058" s="48"/>
      <c r="Q1058" s="48"/>
      <c r="R1058" s="48"/>
      <c r="S1058" s="48"/>
      <c r="T1058" s="48"/>
      <c r="U1058" s="48"/>
    </row>
    <row r="1059" spans="1:21" x14ac:dyDescent="0.2">
      <c r="A1059" s="16"/>
      <c r="B1059" s="13"/>
      <c r="C1059" s="219"/>
      <c r="D1059" s="16"/>
      <c r="E1059" s="16"/>
      <c r="F1059" s="13"/>
      <c r="G1059" s="23"/>
      <c r="H1059" s="52">
        <f t="shared" si="46"/>
        <v>0</v>
      </c>
      <c r="I1059" s="60">
        <f t="shared" si="47"/>
        <v>0</v>
      </c>
      <c r="J1059" s="54"/>
      <c r="K1059" s="48"/>
      <c r="L1059" s="48"/>
      <c r="M1059" s="48"/>
      <c r="N1059" s="48"/>
      <c r="O1059" s="48"/>
      <c r="P1059" s="48"/>
      <c r="Q1059" s="48"/>
      <c r="R1059" s="48"/>
      <c r="S1059" s="48"/>
      <c r="T1059" s="48"/>
      <c r="U1059" s="48"/>
    </row>
    <row r="1060" spans="1:21" x14ac:dyDescent="0.2">
      <c r="A1060" s="14" t="s">
        <v>461</v>
      </c>
      <c r="B1060" s="15"/>
      <c r="C1060" s="81"/>
      <c r="D1060" s="14"/>
      <c r="E1060" s="15"/>
      <c r="F1060" s="15"/>
      <c r="G1060" s="15"/>
      <c r="H1060" s="52">
        <f t="shared" si="46"/>
        <v>0</v>
      </c>
      <c r="I1060" s="60">
        <f t="shared" si="47"/>
        <v>0</v>
      </c>
      <c r="J1060" s="54"/>
      <c r="K1060" s="48"/>
      <c r="L1060" s="48"/>
      <c r="M1060" s="48"/>
      <c r="N1060" s="48"/>
      <c r="O1060" s="48"/>
      <c r="P1060" s="48"/>
      <c r="Q1060" s="48"/>
      <c r="R1060" s="48"/>
      <c r="S1060" s="48"/>
      <c r="T1060" s="48"/>
      <c r="U1060" s="48"/>
    </row>
    <row r="1061" spans="1:21" ht="14.25" x14ac:dyDescent="0.2">
      <c r="A1061" s="16" t="s">
        <v>462</v>
      </c>
      <c r="B1061" s="13">
        <v>160</v>
      </c>
      <c r="C1061" s="232" t="s">
        <v>712</v>
      </c>
      <c r="D1061" s="16"/>
      <c r="E1061" s="16">
        <v>121220</v>
      </c>
      <c r="F1061" s="13">
        <v>105</v>
      </c>
      <c r="G1061" s="23">
        <f t="shared" si="48"/>
        <v>12728100</v>
      </c>
      <c r="H1061" s="52">
        <f t="shared" si="46"/>
        <v>0</v>
      </c>
      <c r="I1061" s="60">
        <f t="shared" si="47"/>
        <v>0</v>
      </c>
      <c r="J1061" s="54"/>
      <c r="K1061" s="48"/>
      <c r="L1061" s="48"/>
      <c r="M1061" s="48"/>
      <c r="N1061" s="48"/>
      <c r="O1061" s="48"/>
      <c r="P1061" s="48"/>
      <c r="Q1061" s="48"/>
      <c r="R1061" s="48"/>
      <c r="S1061" s="48"/>
      <c r="T1061" s="48"/>
      <c r="U1061" s="48"/>
    </row>
    <row r="1062" spans="1:21" ht="14.25" x14ac:dyDescent="0.2">
      <c r="A1062" s="16"/>
      <c r="B1062" s="13"/>
      <c r="C1062" s="232"/>
      <c r="D1062" s="16"/>
      <c r="E1062" s="16"/>
      <c r="F1062" s="13"/>
      <c r="G1062" s="23"/>
      <c r="H1062" s="52">
        <f t="shared" ref="H1062:H1081" si="49">SUM(J1062:U1062)</f>
        <v>0</v>
      </c>
      <c r="I1062" s="60">
        <f t="shared" ref="I1062:I1081" si="50">+H1062*E1062</f>
        <v>0</v>
      </c>
      <c r="J1062" s="54"/>
      <c r="K1062" s="48"/>
      <c r="L1062" s="48"/>
      <c r="M1062" s="48"/>
      <c r="N1062" s="48"/>
      <c r="O1062" s="48"/>
      <c r="P1062" s="48"/>
      <c r="Q1062" s="48"/>
      <c r="R1062" s="48"/>
      <c r="S1062" s="48"/>
      <c r="T1062" s="48"/>
      <c r="U1062" s="48"/>
    </row>
    <row r="1063" spans="1:21" x14ac:dyDescent="0.2">
      <c r="A1063" s="14" t="s">
        <v>463</v>
      </c>
      <c r="B1063" s="15" t="s">
        <v>464</v>
      </c>
      <c r="C1063" s="81"/>
      <c r="D1063" s="14"/>
      <c r="E1063" s="15"/>
      <c r="F1063" s="15" t="s">
        <v>464</v>
      </c>
      <c r="G1063" s="15"/>
      <c r="H1063" s="52">
        <f t="shared" si="49"/>
        <v>0</v>
      </c>
      <c r="I1063" s="60">
        <f t="shared" si="50"/>
        <v>0</v>
      </c>
      <c r="J1063" s="54"/>
      <c r="K1063" s="48"/>
      <c r="L1063" s="48"/>
      <c r="M1063" s="48"/>
      <c r="N1063" s="48"/>
      <c r="O1063" s="48"/>
      <c r="P1063" s="48"/>
      <c r="Q1063" s="48"/>
      <c r="R1063" s="48"/>
      <c r="S1063" s="48"/>
      <c r="T1063" s="48"/>
      <c r="U1063" s="48"/>
    </row>
    <row r="1064" spans="1:21" ht="14.25" x14ac:dyDescent="0.2">
      <c r="A1064" s="16" t="s">
        <v>465</v>
      </c>
      <c r="B1064" s="13">
        <v>1</v>
      </c>
      <c r="C1064" s="232">
        <v>405001</v>
      </c>
      <c r="D1064" s="16"/>
      <c r="E1064" s="16">
        <v>487920</v>
      </c>
      <c r="F1064" s="13">
        <v>1</v>
      </c>
      <c r="G1064" s="23">
        <f t="shared" si="48"/>
        <v>487920</v>
      </c>
      <c r="H1064" s="52">
        <f t="shared" si="49"/>
        <v>0</v>
      </c>
      <c r="I1064" s="60">
        <f t="shared" si="50"/>
        <v>0</v>
      </c>
      <c r="J1064" s="54"/>
      <c r="K1064" s="48"/>
      <c r="L1064" s="48"/>
      <c r="M1064" s="48"/>
      <c r="N1064" s="48"/>
      <c r="O1064" s="48"/>
      <c r="P1064" s="48"/>
      <c r="Q1064" s="48"/>
      <c r="R1064" s="48"/>
      <c r="S1064" s="48"/>
      <c r="T1064" s="48"/>
      <c r="U1064" s="48"/>
    </row>
    <row r="1065" spans="1:21" ht="27" x14ac:dyDescent="0.2">
      <c r="A1065" s="16" t="s">
        <v>466</v>
      </c>
      <c r="B1065" s="13">
        <v>4</v>
      </c>
      <c r="C1065" s="232">
        <v>1101140</v>
      </c>
      <c r="D1065" s="16"/>
      <c r="E1065" s="16">
        <v>23170</v>
      </c>
      <c r="F1065" s="13">
        <v>4</v>
      </c>
      <c r="G1065" s="23">
        <f t="shared" si="48"/>
        <v>92680</v>
      </c>
      <c r="H1065" s="52">
        <f t="shared" si="49"/>
        <v>2</v>
      </c>
      <c r="I1065" s="60">
        <f t="shared" si="50"/>
        <v>46340</v>
      </c>
      <c r="J1065" s="54">
        <v>2</v>
      </c>
      <c r="K1065" s="48">
        <v>0</v>
      </c>
      <c r="L1065" s="48"/>
      <c r="M1065" s="48"/>
      <c r="N1065" s="48"/>
      <c r="O1065" s="48"/>
      <c r="P1065" s="48"/>
      <c r="Q1065" s="48"/>
      <c r="R1065" s="48"/>
      <c r="S1065" s="48"/>
      <c r="T1065" s="48"/>
      <c r="U1065" s="48"/>
    </row>
    <row r="1066" spans="1:21" ht="14.25" x14ac:dyDescent="0.2">
      <c r="A1066" s="16" t="s">
        <v>467</v>
      </c>
      <c r="B1066" s="13">
        <v>30</v>
      </c>
      <c r="C1066" s="232" t="s">
        <v>711</v>
      </c>
      <c r="D1066" s="16"/>
      <c r="E1066" s="16">
        <v>845880</v>
      </c>
      <c r="F1066" s="13">
        <v>30</v>
      </c>
      <c r="G1066" s="23">
        <f t="shared" si="48"/>
        <v>25376400</v>
      </c>
      <c r="H1066" s="52">
        <f t="shared" si="49"/>
        <v>1</v>
      </c>
      <c r="I1066" s="60">
        <f t="shared" si="50"/>
        <v>845880</v>
      </c>
      <c r="J1066" s="54">
        <v>0</v>
      </c>
      <c r="K1066" s="48">
        <v>1</v>
      </c>
      <c r="L1066" s="48"/>
      <c r="M1066" s="48"/>
      <c r="N1066" s="48"/>
      <c r="O1066" s="48"/>
      <c r="P1066" s="48"/>
      <c r="Q1066" s="48"/>
      <c r="R1066" s="48"/>
      <c r="S1066" s="48"/>
      <c r="T1066" s="48"/>
      <c r="U1066" s="48"/>
    </row>
    <row r="1067" spans="1:21" ht="14.25" x14ac:dyDescent="0.2">
      <c r="A1067" s="16" t="s">
        <v>468</v>
      </c>
      <c r="B1067" s="13">
        <v>0</v>
      </c>
      <c r="C1067" s="232">
        <v>601001</v>
      </c>
      <c r="D1067" s="16"/>
      <c r="E1067" s="16">
        <v>14280</v>
      </c>
      <c r="F1067" s="13">
        <v>0</v>
      </c>
      <c r="G1067" s="23">
        <f t="shared" si="48"/>
        <v>0</v>
      </c>
      <c r="H1067" s="52">
        <f t="shared" si="49"/>
        <v>0</v>
      </c>
      <c r="I1067" s="60">
        <f t="shared" si="50"/>
        <v>0</v>
      </c>
      <c r="J1067" s="54"/>
      <c r="K1067" s="48"/>
      <c r="L1067" s="48"/>
      <c r="M1067" s="48"/>
      <c r="N1067" s="48"/>
      <c r="O1067" s="48"/>
      <c r="P1067" s="48"/>
      <c r="Q1067" s="48"/>
      <c r="R1067" s="48"/>
      <c r="S1067" s="48"/>
      <c r="T1067" s="48"/>
      <c r="U1067" s="48"/>
    </row>
    <row r="1068" spans="1:21" ht="14.25" x14ac:dyDescent="0.2">
      <c r="A1068" s="16"/>
      <c r="B1068" s="13"/>
      <c r="C1068" s="232"/>
      <c r="D1068" s="16"/>
      <c r="E1068" s="16"/>
      <c r="F1068" s="13"/>
      <c r="G1068" s="23"/>
      <c r="H1068" s="52">
        <f t="shared" si="49"/>
        <v>0</v>
      </c>
      <c r="I1068" s="60">
        <f t="shared" si="50"/>
        <v>0</v>
      </c>
      <c r="J1068" s="54"/>
      <c r="K1068" s="48"/>
      <c r="L1068" s="48"/>
      <c r="M1068" s="48"/>
      <c r="N1068" s="48"/>
      <c r="O1068" s="48"/>
      <c r="P1068" s="48"/>
      <c r="Q1068" s="48"/>
      <c r="R1068" s="48"/>
      <c r="S1068" s="48"/>
      <c r="T1068" s="48"/>
      <c r="U1068" s="48"/>
    </row>
    <row r="1069" spans="1:21" x14ac:dyDescent="0.2">
      <c r="A1069" s="14" t="s">
        <v>469</v>
      </c>
      <c r="B1069" s="15"/>
      <c r="C1069" s="81"/>
      <c r="D1069" s="14"/>
      <c r="E1069" s="15"/>
      <c r="F1069" s="15"/>
      <c r="G1069" s="15"/>
      <c r="H1069" s="52">
        <f t="shared" si="49"/>
        <v>0</v>
      </c>
      <c r="I1069" s="60">
        <f t="shared" si="50"/>
        <v>0</v>
      </c>
      <c r="J1069" s="54"/>
      <c r="K1069" s="48"/>
      <c r="L1069" s="48"/>
      <c r="M1069" s="48"/>
      <c r="N1069" s="48"/>
      <c r="O1069" s="48"/>
      <c r="P1069" s="48"/>
      <c r="Q1069" s="48"/>
      <c r="R1069" s="48"/>
      <c r="S1069" s="48"/>
      <c r="T1069" s="48"/>
      <c r="U1069" s="48"/>
    </row>
    <row r="1070" spans="1:21" ht="14.25" x14ac:dyDescent="0.2">
      <c r="A1070" s="16" t="s">
        <v>470</v>
      </c>
      <c r="B1070" s="13">
        <v>0</v>
      </c>
      <c r="C1070" s="234" t="s">
        <v>707</v>
      </c>
      <c r="D1070" s="16"/>
      <c r="E1070" s="16">
        <v>338990</v>
      </c>
      <c r="F1070" s="13">
        <v>0</v>
      </c>
      <c r="G1070" s="23">
        <f t="shared" si="48"/>
        <v>0</v>
      </c>
      <c r="H1070" s="52">
        <f t="shared" si="49"/>
        <v>0</v>
      </c>
      <c r="I1070" s="60">
        <f t="shared" si="50"/>
        <v>0</v>
      </c>
      <c r="J1070" s="54"/>
      <c r="K1070" s="48"/>
      <c r="L1070" s="48"/>
      <c r="M1070" s="48"/>
      <c r="N1070" s="48"/>
      <c r="O1070" s="48"/>
      <c r="P1070" s="48"/>
      <c r="Q1070" s="48"/>
      <c r="R1070" s="48"/>
      <c r="S1070" s="48"/>
      <c r="T1070" s="48"/>
      <c r="U1070" s="48"/>
    </row>
    <row r="1071" spans="1:21" ht="27" x14ac:dyDescent="0.2">
      <c r="A1071" s="16" t="s">
        <v>471</v>
      </c>
      <c r="B1071" s="13">
        <v>0</v>
      </c>
      <c r="C1071" s="234" t="s">
        <v>708</v>
      </c>
      <c r="D1071" s="16"/>
      <c r="E1071" s="16">
        <v>264610</v>
      </c>
      <c r="F1071" s="13">
        <v>0</v>
      </c>
      <c r="G1071" s="23">
        <f t="shared" si="48"/>
        <v>0</v>
      </c>
      <c r="H1071" s="52">
        <f t="shared" si="49"/>
        <v>0</v>
      </c>
      <c r="I1071" s="60">
        <f t="shared" si="50"/>
        <v>0</v>
      </c>
      <c r="J1071" s="54"/>
      <c r="K1071" s="48"/>
      <c r="L1071" s="48"/>
      <c r="M1071" s="48"/>
      <c r="N1071" s="48"/>
      <c r="O1071" s="48"/>
      <c r="P1071" s="48"/>
      <c r="Q1071" s="48"/>
      <c r="R1071" s="48"/>
      <c r="S1071" s="48"/>
      <c r="T1071" s="48"/>
      <c r="U1071" s="48"/>
    </row>
    <row r="1072" spans="1:21" ht="27" x14ac:dyDescent="0.2">
      <c r="A1072" s="16" t="s">
        <v>472</v>
      </c>
      <c r="B1072" s="13">
        <v>0</v>
      </c>
      <c r="C1072" s="234" t="s">
        <v>709</v>
      </c>
      <c r="D1072" s="16"/>
      <c r="E1072" s="16">
        <v>74300</v>
      </c>
      <c r="F1072" s="13">
        <v>0</v>
      </c>
      <c r="G1072" s="23">
        <f t="shared" si="48"/>
        <v>0</v>
      </c>
      <c r="H1072" s="52">
        <f t="shared" si="49"/>
        <v>0</v>
      </c>
      <c r="I1072" s="60">
        <f t="shared" si="50"/>
        <v>0</v>
      </c>
      <c r="J1072" s="54"/>
      <c r="K1072" s="48"/>
      <c r="L1072" s="48"/>
      <c r="M1072" s="48"/>
      <c r="N1072" s="48"/>
      <c r="O1072" s="48"/>
      <c r="P1072" s="48"/>
      <c r="Q1072" s="48"/>
      <c r="R1072" s="48"/>
      <c r="S1072" s="48"/>
      <c r="T1072" s="48"/>
      <c r="U1072" s="48"/>
    </row>
    <row r="1073" spans="1:21" ht="14.25" x14ac:dyDescent="0.2">
      <c r="A1073" s="16" t="s">
        <v>473</v>
      </c>
      <c r="B1073" s="13">
        <v>0</v>
      </c>
      <c r="C1073" s="234" t="s">
        <v>710</v>
      </c>
      <c r="D1073" s="16"/>
      <c r="E1073" s="16">
        <v>59250</v>
      </c>
      <c r="F1073" s="13">
        <v>0</v>
      </c>
      <c r="G1073" s="23">
        <f t="shared" si="48"/>
        <v>0</v>
      </c>
      <c r="H1073" s="52">
        <f t="shared" si="49"/>
        <v>0</v>
      </c>
      <c r="I1073" s="60">
        <f t="shared" si="50"/>
        <v>0</v>
      </c>
      <c r="J1073" s="54"/>
      <c r="K1073" s="48"/>
      <c r="L1073" s="48"/>
      <c r="M1073" s="48"/>
      <c r="N1073" s="48"/>
      <c r="O1073" s="48"/>
      <c r="P1073" s="48"/>
      <c r="Q1073" s="48"/>
      <c r="R1073" s="48"/>
      <c r="S1073" s="48"/>
      <c r="T1073" s="48"/>
      <c r="U1073" s="48"/>
    </row>
    <row r="1074" spans="1:21" ht="14.25" x14ac:dyDescent="0.2">
      <c r="A1074" s="16"/>
      <c r="B1074" s="13"/>
      <c r="C1074" s="232"/>
      <c r="D1074" s="16"/>
      <c r="E1074" s="16"/>
      <c r="F1074" s="13"/>
      <c r="G1074" s="23"/>
      <c r="H1074" s="52">
        <f t="shared" si="49"/>
        <v>0</v>
      </c>
      <c r="I1074" s="60">
        <f t="shared" si="50"/>
        <v>0</v>
      </c>
      <c r="J1074" s="54"/>
      <c r="K1074" s="48"/>
      <c r="L1074" s="48"/>
      <c r="M1074" s="48"/>
      <c r="N1074" s="48"/>
      <c r="O1074" s="48"/>
      <c r="P1074" s="48"/>
      <c r="Q1074" s="48"/>
      <c r="R1074" s="48"/>
      <c r="S1074" s="48"/>
      <c r="T1074" s="48"/>
      <c r="U1074" s="48"/>
    </row>
    <row r="1075" spans="1:21" x14ac:dyDescent="0.2">
      <c r="A1075" s="14" t="s">
        <v>474</v>
      </c>
      <c r="B1075" s="15"/>
      <c r="C1075" s="81"/>
      <c r="D1075" s="14"/>
      <c r="E1075" s="15"/>
      <c r="F1075" s="15"/>
      <c r="G1075" s="15"/>
      <c r="H1075" s="52">
        <f t="shared" si="49"/>
        <v>0</v>
      </c>
      <c r="I1075" s="60">
        <f t="shared" si="50"/>
        <v>0</v>
      </c>
      <c r="J1075" s="54"/>
      <c r="K1075" s="48"/>
      <c r="L1075" s="48"/>
      <c r="M1075" s="48"/>
      <c r="N1075" s="48"/>
      <c r="O1075" s="48"/>
      <c r="P1075" s="48"/>
      <c r="Q1075" s="48"/>
      <c r="R1075" s="48"/>
      <c r="S1075" s="48"/>
      <c r="T1075" s="48"/>
      <c r="U1075" s="48"/>
    </row>
    <row r="1076" spans="1:21" ht="14.25" x14ac:dyDescent="0.2">
      <c r="A1076" s="16" t="s">
        <v>475</v>
      </c>
      <c r="B1076" s="13">
        <v>0</v>
      </c>
      <c r="C1076" s="234" t="s">
        <v>704</v>
      </c>
      <c r="D1076" s="16"/>
      <c r="E1076" s="16">
        <v>38030</v>
      </c>
      <c r="F1076" s="13">
        <v>0</v>
      </c>
      <c r="G1076" s="23">
        <f t="shared" si="48"/>
        <v>0</v>
      </c>
      <c r="H1076" s="52">
        <f t="shared" si="49"/>
        <v>0</v>
      </c>
      <c r="I1076" s="60">
        <f t="shared" si="50"/>
        <v>0</v>
      </c>
      <c r="J1076" s="54"/>
      <c r="K1076" s="48"/>
      <c r="L1076" s="48"/>
      <c r="M1076" s="48"/>
      <c r="N1076" s="48"/>
      <c r="O1076" s="48"/>
      <c r="P1076" s="48"/>
      <c r="Q1076" s="48"/>
      <c r="R1076" s="48"/>
      <c r="S1076" s="48"/>
      <c r="T1076" s="48"/>
      <c r="U1076" s="48"/>
    </row>
    <row r="1077" spans="1:21" ht="14.25" x14ac:dyDescent="0.2">
      <c r="A1077" s="16" t="s">
        <v>476</v>
      </c>
      <c r="B1077" s="13">
        <v>0</v>
      </c>
      <c r="C1077" s="232" t="s">
        <v>705</v>
      </c>
      <c r="D1077" s="16"/>
      <c r="E1077" s="16">
        <v>297000</v>
      </c>
      <c r="F1077" s="13">
        <v>0</v>
      </c>
      <c r="G1077" s="23">
        <f t="shared" si="48"/>
        <v>0</v>
      </c>
      <c r="H1077" s="52">
        <f t="shared" si="49"/>
        <v>0</v>
      </c>
      <c r="I1077" s="60">
        <f t="shared" si="50"/>
        <v>0</v>
      </c>
      <c r="J1077" s="54"/>
      <c r="K1077" s="48"/>
      <c r="L1077" s="48"/>
      <c r="M1077" s="48"/>
      <c r="N1077" s="48"/>
      <c r="O1077" s="48"/>
      <c r="P1077" s="48"/>
      <c r="Q1077" s="48"/>
      <c r="R1077" s="48"/>
      <c r="S1077" s="48"/>
      <c r="T1077" s="48"/>
      <c r="U1077" s="48"/>
    </row>
    <row r="1078" spans="1:21" ht="27" x14ac:dyDescent="0.2">
      <c r="A1078" s="16" t="s">
        <v>477</v>
      </c>
      <c r="B1078" s="13">
        <v>0</v>
      </c>
      <c r="C1078" s="214" t="s">
        <v>706</v>
      </c>
      <c r="D1078" s="16"/>
      <c r="E1078" s="16">
        <v>60030</v>
      </c>
      <c r="F1078" s="13">
        <v>0</v>
      </c>
      <c r="G1078" s="23">
        <f t="shared" si="48"/>
        <v>0</v>
      </c>
      <c r="H1078" s="52">
        <f t="shared" si="49"/>
        <v>0</v>
      </c>
      <c r="I1078" s="60">
        <f t="shared" si="50"/>
        <v>0</v>
      </c>
      <c r="J1078" s="54"/>
      <c r="K1078" s="48"/>
      <c r="L1078" s="48"/>
      <c r="M1078" s="48"/>
      <c r="N1078" s="48"/>
      <c r="O1078" s="48"/>
      <c r="P1078" s="48"/>
      <c r="Q1078" s="48"/>
      <c r="R1078" s="48"/>
      <c r="S1078" s="48"/>
      <c r="T1078" s="48"/>
      <c r="U1078" s="48"/>
    </row>
    <row r="1079" spans="1:21" ht="14.25" thickBot="1" x14ac:dyDescent="0.25">
      <c r="A1079" s="16"/>
      <c r="B1079" s="13"/>
      <c r="C1079" s="236"/>
      <c r="D1079" s="16"/>
      <c r="E1079" s="16"/>
      <c r="F1079" s="13"/>
      <c r="G1079" s="63"/>
      <c r="H1079" s="52">
        <f t="shared" si="49"/>
        <v>0</v>
      </c>
      <c r="I1079" s="60">
        <f t="shared" si="50"/>
        <v>0</v>
      </c>
      <c r="J1079" s="54"/>
      <c r="K1079" s="48"/>
      <c r="L1079" s="48"/>
      <c r="M1079" s="48"/>
      <c r="N1079" s="48"/>
      <c r="O1079" s="48"/>
      <c r="P1079" s="48"/>
      <c r="Q1079" s="48"/>
      <c r="R1079" s="48"/>
      <c r="S1079" s="48"/>
      <c r="T1079" s="48"/>
      <c r="U1079" s="48"/>
    </row>
    <row r="1080" spans="1:21" s="98" customFormat="1" ht="17.25" thickBot="1" x14ac:dyDescent="0.25">
      <c r="A1080" s="94" t="s">
        <v>478</v>
      </c>
      <c r="B1080" s="122">
        <f>SUM(B604:B1079)</f>
        <v>25034</v>
      </c>
      <c r="C1080" s="95"/>
      <c r="D1080" s="94"/>
      <c r="E1080" s="96"/>
      <c r="F1080" s="97">
        <f>SUM(F604:F1079)</f>
        <v>24186</v>
      </c>
      <c r="G1080" s="97">
        <f t="shared" ref="G1080:U1080" si="51">SUM(G604:G1079)</f>
        <v>2706843260</v>
      </c>
      <c r="H1080" s="97">
        <f t="shared" si="51"/>
        <v>3541</v>
      </c>
      <c r="I1080" s="97">
        <f t="shared" si="51"/>
        <v>466006320</v>
      </c>
      <c r="J1080" s="97">
        <f t="shared" si="51"/>
        <v>1781</v>
      </c>
      <c r="K1080" s="97">
        <f t="shared" si="51"/>
        <v>1760</v>
      </c>
      <c r="L1080" s="97">
        <f t="shared" si="51"/>
        <v>0</v>
      </c>
      <c r="M1080" s="97">
        <f t="shared" si="51"/>
        <v>0</v>
      </c>
      <c r="N1080" s="97">
        <f t="shared" si="51"/>
        <v>0</v>
      </c>
      <c r="O1080" s="97">
        <f t="shared" si="51"/>
        <v>0</v>
      </c>
      <c r="P1080" s="97">
        <f t="shared" si="51"/>
        <v>0</v>
      </c>
      <c r="Q1080" s="97">
        <f t="shared" si="51"/>
        <v>0</v>
      </c>
      <c r="R1080" s="97">
        <f t="shared" si="51"/>
        <v>0</v>
      </c>
      <c r="S1080" s="97">
        <f t="shared" si="51"/>
        <v>0</v>
      </c>
      <c r="T1080" s="97">
        <f t="shared" si="51"/>
        <v>0</v>
      </c>
      <c r="U1080" s="97">
        <f t="shared" si="51"/>
        <v>0</v>
      </c>
    </row>
    <row r="1081" spans="1:21" ht="14.25" thickBot="1" x14ac:dyDescent="0.25">
      <c r="A1081" s="30"/>
      <c r="B1081" s="123"/>
      <c r="C1081" s="238"/>
      <c r="D1081" s="31"/>
      <c r="E1081" s="31"/>
      <c r="F1081" s="32"/>
      <c r="G1081" s="20"/>
      <c r="H1081" s="52">
        <f t="shared" si="49"/>
        <v>0</v>
      </c>
      <c r="I1081" s="60">
        <f t="shared" si="50"/>
        <v>0</v>
      </c>
      <c r="J1081" s="54"/>
      <c r="K1081" s="48"/>
      <c r="L1081" s="48"/>
      <c r="M1081" s="48"/>
      <c r="N1081" s="48"/>
      <c r="O1081" s="48"/>
      <c r="P1081" s="48"/>
      <c r="Q1081" s="48"/>
      <c r="R1081" s="48"/>
      <c r="S1081" s="48"/>
      <c r="T1081" s="48"/>
      <c r="U1081" s="48"/>
    </row>
    <row r="1082" spans="1:21" s="98" customFormat="1" ht="17.25" thickBot="1" x14ac:dyDescent="0.25">
      <c r="A1082" s="103" t="s">
        <v>692</v>
      </c>
      <c r="B1082" s="124">
        <f>+B254+B349+B409+B599+B1080</f>
        <v>50583</v>
      </c>
      <c r="C1082" s="104"/>
      <c r="D1082" s="103"/>
      <c r="E1082" s="105"/>
      <c r="F1082" s="106">
        <f t="shared" ref="F1082:U1082" si="52">+F254+F349+F409+F599+F1080</f>
        <v>47523</v>
      </c>
      <c r="G1082" s="106">
        <f t="shared" si="52"/>
        <v>6999778610</v>
      </c>
      <c r="H1082" s="106">
        <f t="shared" si="52"/>
        <v>4915</v>
      </c>
      <c r="I1082" s="106">
        <f t="shared" si="52"/>
        <v>853587280</v>
      </c>
      <c r="J1082" s="106">
        <f t="shared" si="52"/>
        <v>2677</v>
      </c>
      <c r="K1082" s="106">
        <f t="shared" si="52"/>
        <v>2238</v>
      </c>
      <c r="L1082" s="106">
        <f t="shared" si="52"/>
        <v>0</v>
      </c>
      <c r="M1082" s="106">
        <f t="shared" si="52"/>
        <v>0</v>
      </c>
      <c r="N1082" s="106">
        <f t="shared" si="52"/>
        <v>0</v>
      </c>
      <c r="O1082" s="106">
        <f t="shared" si="52"/>
        <v>0</v>
      </c>
      <c r="P1082" s="106">
        <f t="shared" si="52"/>
        <v>0</v>
      </c>
      <c r="Q1082" s="106">
        <f t="shared" si="52"/>
        <v>0</v>
      </c>
      <c r="R1082" s="106">
        <f t="shared" si="52"/>
        <v>0</v>
      </c>
      <c r="S1082" s="106">
        <f t="shared" si="52"/>
        <v>0</v>
      </c>
      <c r="T1082" s="106">
        <f t="shared" si="52"/>
        <v>0</v>
      </c>
      <c r="U1082" s="106">
        <f t="shared" si="52"/>
        <v>0</v>
      </c>
    </row>
    <row r="1084" spans="1:21" s="21" customFormat="1" ht="18.75" x14ac:dyDescent="0.2">
      <c r="A1084" s="33"/>
      <c r="B1084" s="125"/>
      <c r="C1084" s="84"/>
      <c r="D1084" s="33"/>
      <c r="E1084" s="34"/>
      <c r="F1084" s="35"/>
      <c r="G1084" s="36"/>
      <c r="H1084" s="34"/>
      <c r="I1084" s="45"/>
    </row>
    <row r="1086" spans="1:21" s="34" customFormat="1" ht="18.75" x14ac:dyDescent="0.2">
      <c r="A1086" s="37"/>
      <c r="B1086" s="125"/>
      <c r="C1086" s="85"/>
      <c r="D1086" s="37"/>
      <c r="E1086" s="1"/>
      <c r="F1086" s="3"/>
      <c r="G1086" s="38"/>
      <c r="H1086" s="1"/>
      <c r="I1086" s="53"/>
    </row>
  </sheetData>
  <mergeCells count="17">
    <mergeCell ref="Q4:Q5"/>
    <mergeCell ref="R4:R5"/>
    <mergeCell ref="S4:S5"/>
    <mergeCell ref="T4:T5"/>
    <mergeCell ref="U4:U5"/>
    <mergeCell ref="P4:P5"/>
    <mergeCell ref="A1:G1"/>
    <mergeCell ref="A4:A5"/>
    <mergeCell ref="E4:E5"/>
    <mergeCell ref="F4:G4"/>
    <mergeCell ref="H4:I4"/>
    <mergeCell ref="J4:J5"/>
    <mergeCell ref="K4:K5"/>
    <mergeCell ref="L4:L5"/>
    <mergeCell ref="M4:M5"/>
    <mergeCell ref="N4:N5"/>
    <mergeCell ref="O4:O5"/>
  </mergeCells>
  <phoneticPr fontId="0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4"/>
  <sheetViews>
    <sheetView tabSelected="1" workbookViewId="0">
      <selection activeCell="J8" sqref="J8"/>
    </sheetView>
  </sheetViews>
  <sheetFormatPr baseColWidth="10" defaultColWidth="9.140625" defaultRowHeight="14.25" x14ac:dyDescent="0.2"/>
  <cols>
    <col min="1" max="1" width="49.85546875" customWidth="1"/>
    <col min="2" max="2" width="13.42578125" customWidth="1"/>
    <col min="3" max="5" width="0" hidden="1" customWidth="1"/>
    <col min="6" max="6" width="10.5703125" bestFit="1" customWidth="1"/>
    <col min="7" max="7" width="21.7109375" bestFit="1" customWidth="1"/>
    <col min="9" max="9" width="18.42578125" bestFit="1" customWidth="1"/>
    <col min="10" max="10" width="16.85546875" style="190" customWidth="1"/>
  </cols>
  <sheetData>
    <row r="1" spans="1:22" s="1" customFormat="1" ht="25.5" x14ac:dyDescent="0.2">
      <c r="A1" s="246" t="s">
        <v>479</v>
      </c>
      <c r="B1" s="246"/>
      <c r="C1" s="246"/>
      <c r="D1" s="246"/>
      <c r="E1" s="246"/>
      <c r="F1" s="246"/>
      <c r="G1" s="246"/>
      <c r="I1" s="43"/>
      <c r="J1" s="182"/>
    </row>
    <row r="2" spans="1:22" s="1" customFormat="1" ht="16.5" x14ac:dyDescent="0.2">
      <c r="A2" s="42"/>
      <c r="B2" s="107"/>
      <c r="C2" s="74"/>
      <c r="D2" s="42"/>
      <c r="E2" s="43"/>
      <c r="F2" s="44"/>
      <c r="G2" s="44"/>
      <c r="I2" s="43"/>
      <c r="J2" s="182"/>
    </row>
    <row r="3" spans="1:22" s="1" customFormat="1" ht="17.25" thickBot="1" x14ac:dyDescent="0.25">
      <c r="A3" s="39"/>
      <c r="B3" s="108"/>
      <c r="C3" s="75"/>
      <c r="D3" s="39"/>
      <c r="E3" s="40"/>
      <c r="F3" s="41"/>
      <c r="G3" s="41"/>
      <c r="I3" s="43"/>
      <c r="J3" s="182"/>
    </row>
    <row r="4" spans="1:22" s="1" customFormat="1" ht="84" customHeight="1" thickBot="1" x14ac:dyDescent="0.25">
      <c r="A4" s="247" t="s">
        <v>480</v>
      </c>
      <c r="B4" s="259" t="s">
        <v>1027</v>
      </c>
      <c r="C4" s="76" t="s">
        <v>677</v>
      </c>
      <c r="D4" s="137" t="s">
        <v>678</v>
      </c>
      <c r="E4" s="247" t="s">
        <v>481</v>
      </c>
      <c r="F4" s="255" t="s">
        <v>1025</v>
      </c>
      <c r="G4" s="256"/>
      <c r="H4" s="257" t="s">
        <v>1026</v>
      </c>
      <c r="I4" s="258"/>
      <c r="J4" s="261" t="s">
        <v>1028</v>
      </c>
      <c r="K4" s="253" t="s">
        <v>680</v>
      </c>
      <c r="L4" s="244" t="s">
        <v>681</v>
      </c>
      <c r="M4" s="244" t="s">
        <v>682</v>
      </c>
      <c r="N4" s="244" t="s">
        <v>683</v>
      </c>
      <c r="O4" s="244" t="s">
        <v>684</v>
      </c>
      <c r="P4" s="244" t="s">
        <v>685</v>
      </c>
      <c r="Q4" s="244" t="s">
        <v>686</v>
      </c>
      <c r="R4" s="244" t="s">
        <v>687</v>
      </c>
      <c r="S4" s="244" t="s">
        <v>688</v>
      </c>
      <c r="T4" s="244" t="s">
        <v>689</v>
      </c>
      <c r="U4" s="244" t="s">
        <v>690</v>
      </c>
      <c r="V4" s="244" t="s">
        <v>691</v>
      </c>
    </row>
    <row r="5" spans="1:22" s="1" customFormat="1" ht="15.75" thickBot="1" x14ac:dyDescent="0.25">
      <c r="A5" s="248"/>
      <c r="B5" s="260"/>
      <c r="C5" s="77"/>
      <c r="D5" s="138"/>
      <c r="E5" s="248"/>
      <c r="F5" s="67" t="s">
        <v>483</v>
      </c>
      <c r="G5" s="68" t="s">
        <v>484</v>
      </c>
      <c r="H5" s="68" t="s">
        <v>483</v>
      </c>
      <c r="I5" s="69" t="s">
        <v>484</v>
      </c>
      <c r="J5" s="262"/>
      <c r="K5" s="254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</row>
    <row r="6" spans="1:22" s="4" customFormat="1" ht="36" x14ac:dyDescent="0.2">
      <c r="A6" s="9" t="s">
        <v>485</v>
      </c>
      <c r="B6" s="112"/>
      <c r="C6" s="79"/>
      <c r="D6" s="9"/>
      <c r="E6" s="10"/>
      <c r="F6" s="112"/>
      <c r="G6" s="112"/>
      <c r="H6" s="112"/>
      <c r="I6" s="112"/>
      <c r="J6" s="183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96"/>
    </row>
    <row r="7" spans="1:22" s="8" customFormat="1" x14ac:dyDescent="0.2">
      <c r="A7" s="148" t="s">
        <v>486</v>
      </c>
      <c r="B7" s="147">
        <f>SUM('evaluacion valoradas'!B10:B35)</f>
        <v>0</v>
      </c>
      <c r="C7" s="167"/>
      <c r="D7" s="148"/>
      <c r="E7" s="149"/>
      <c r="F7" s="147">
        <f>SUM('evaluacion valoradas'!F10:F35)</f>
        <v>0</v>
      </c>
      <c r="G7" s="147">
        <f>SUM('evaluacion valoradas'!G10:G35)</f>
        <v>0</v>
      </c>
      <c r="H7" s="147">
        <f>SUM('evaluacion valoradas'!H10:H35)</f>
        <v>0</v>
      </c>
      <c r="I7" s="147">
        <f>SUM('evaluacion valoradas'!I10:I35)</f>
        <v>0</v>
      </c>
      <c r="J7" s="184">
        <v>0</v>
      </c>
      <c r="K7" s="147">
        <f>SUM('evaluacion valoradas'!J10:J35)</f>
        <v>0</v>
      </c>
      <c r="L7" s="147">
        <f>SUM('evaluacion valoradas'!K10:K35)</f>
        <v>0</v>
      </c>
      <c r="M7" s="147">
        <f>SUM('evaluacion valoradas'!L10:L35)</f>
        <v>0</v>
      </c>
      <c r="N7" s="147">
        <f>SUM('evaluacion valoradas'!M10:M35)</f>
        <v>0</v>
      </c>
      <c r="O7" s="147">
        <f>SUM('evaluacion valoradas'!N10:N35)</f>
        <v>0</v>
      </c>
      <c r="P7" s="147">
        <f>SUM('evaluacion valoradas'!O10:O35)</f>
        <v>0</v>
      </c>
      <c r="Q7" s="147">
        <f>SUM('evaluacion valoradas'!P10:P35)</f>
        <v>0</v>
      </c>
      <c r="R7" s="147">
        <f>SUM('evaluacion valoradas'!Q10:Q35)</f>
        <v>0</v>
      </c>
      <c r="S7" s="147">
        <f>SUM('evaluacion valoradas'!R10:R35)</f>
        <v>0</v>
      </c>
      <c r="T7" s="147">
        <f>SUM('evaluacion valoradas'!S10:S35)</f>
        <v>0</v>
      </c>
      <c r="U7" s="147">
        <f>SUM('evaluacion valoradas'!T10:T35)</f>
        <v>0</v>
      </c>
      <c r="V7" s="197">
        <f>SUM('evaluacion valoradas'!U10:U35)</f>
        <v>0</v>
      </c>
    </row>
    <row r="8" spans="1:22" s="8" customFormat="1" x14ac:dyDescent="0.2">
      <c r="A8" s="191" t="s">
        <v>490</v>
      </c>
      <c r="B8" s="147">
        <f>SUM('evaluacion valoradas'!B37:B38)</f>
        <v>0</v>
      </c>
      <c r="C8" s="192"/>
      <c r="D8" s="148"/>
      <c r="E8" s="193"/>
      <c r="F8" s="147">
        <f>SUM('evaluacion valoradas'!F37:F38)</f>
        <v>0</v>
      </c>
      <c r="G8" s="147">
        <f>SUM('evaluacion valoradas'!G37:G38)</f>
        <v>0</v>
      </c>
      <c r="H8" s="147">
        <f>SUM('evaluacion valoradas'!H37:H38)</f>
        <v>0</v>
      </c>
      <c r="I8" s="147">
        <f>SUM('evaluacion valoradas'!I37:I38)</f>
        <v>0</v>
      </c>
      <c r="J8" s="184">
        <v>0</v>
      </c>
      <c r="K8" s="147">
        <f>SUM('evaluacion valoradas'!J37:J38)</f>
        <v>0</v>
      </c>
      <c r="L8" s="147">
        <f>SUM('evaluacion valoradas'!K37:K38)</f>
        <v>0</v>
      </c>
      <c r="M8" s="147">
        <f>SUM('evaluacion valoradas'!L37:L38)</f>
        <v>0</v>
      </c>
      <c r="N8" s="147">
        <f>SUM('evaluacion valoradas'!M37:M38)</f>
        <v>0</v>
      </c>
      <c r="O8" s="147">
        <f>SUM('evaluacion valoradas'!N37:N38)</f>
        <v>0</v>
      </c>
      <c r="P8" s="147">
        <f>SUM('evaluacion valoradas'!O37:O38)</f>
        <v>0</v>
      </c>
      <c r="Q8" s="147">
        <f>SUM('evaluacion valoradas'!P37:P38)</f>
        <v>0</v>
      </c>
      <c r="R8" s="147">
        <f>SUM('evaluacion valoradas'!Q37:Q38)</f>
        <v>0</v>
      </c>
      <c r="S8" s="147">
        <f>SUM('evaluacion valoradas'!R37:R38)</f>
        <v>0</v>
      </c>
      <c r="T8" s="147">
        <f>SUM('evaluacion valoradas'!S37:S38)</f>
        <v>0</v>
      </c>
      <c r="U8" s="147">
        <f>SUM('evaluacion valoradas'!T37:T38)</f>
        <v>0</v>
      </c>
      <c r="V8" s="197">
        <f>SUM('evaluacion valoradas'!U37:U38)</f>
        <v>0</v>
      </c>
    </row>
    <row r="9" spans="1:22" s="8" customFormat="1" x14ac:dyDescent="0.2">
      <c r="A9" s="191" t="s">
        <v>492</v>
      </c>
      <c r="B9" s="147">
        <f>SUM('evaluacion valoradas'!B40:B41)</f>
        <v>0</v>
      </c>
      <c r="C9" s="192"/>
      <c r="D9" s="148"/>
      <c r="E9" s="193"/>
      <c r="F9" s="147">
        <f>SUM('evaluacion valoradas'!F40:F41)</f>
        <v>2</v>
      </c>
      <c r="G9" s="147">
        <f>SUM('evaluacion valoradas'!G40:G41)</f>
        <v>8089300</v>
      </c>
      <c r="H9" s="147">
        <f>SUM('evaluacion valoradas'!H40:H41)</f>
        <v>0</v>
      </c>
      <c r="I9" s="147">
        <f>SUM('evaluacion valoradas'!I40:I41)</f>
        <v>0</v>
      </c>
      <c r="J9" s="184">
        <f t="shared" ref="J9:J69" si="0">+H9/F9*100</f>
        <v>0</v>
      </c>
      <c r="K9" s="147">
        <f>SUM('evaluacion valoradas'!J40:J41)</f>
        <v>0</v>
      </c>
      <c r="L9" s="147">
        <f>SUM('evaluacion valoradas'!K40:K41)</f>
        <v>0</v>
      </c>
      <c r="M9" s="147">
        <f>SUM('evaluacion valoradas'!L40:L41)</f>
        <v>0</v>
      </c>
      <c r="N9" s="147">
        <f>SUM('evaluacion valoradas'!M40:M41)</f>
        <v>0</v>
      </c>
      <c r="O9" s="147">
        <f>SUM('evaluacion valoradas'!N40:N41)</f>
        <v>0</v>
      </c>
      <c r="P9" s="147">
        <f>SUM('evaluacion valoradas'!O40:O41)</f>
        <v>0</v>
      </c>
      <c r="Q9" s="147">
        <f>SUM('evaluacion valoradas'!P40:P41)</f>
        <v>0</v>
      </c>
      <c r="R9" s="147">
        <f>SUM('evaluacion valoradas'!Q40:Q41)</f>
        <v>0</v>
      </c>
      <c r="S9" s="147">
        <f>SUM('evaluacion valoradas'!R40:R41)</f>
        <v>0</v>
      </c>
      <c r="T9" s="147">
        <f>SUM('evaluacion valoradas'!S40:S41)</f>
        <v>0</v>
      </c>
      <c r="U9" s="147">
        <f>SUM('evaluacion valoradas'!T40:T41)</f>
        <v>0</v>
      </c>
      <c r="V9" s="197">
        <f>SUM('evaluacion valoradas'!U40:U41)</f>
        <v>0</v>
      </c>
    </row>
    <row r="10" spans="1:22" s="8" customFormat="1" x14ac:dyDescent="0.2">
      <c r="A10" s="191" t="s">
        <v>494</v>
      </c>
      <c r="B10" s="147"/>
      <c r="C10" s="194"/>
      <c r="D10" s="148"/>
      <c r="E10" s="193"/>
      <c r="F10" s="147"/>
      <c r="G10" s="147"/>
      <c r="H10" s="147"/>
      <c r="I10" s="147"/>
      <c r="J10" s="184">
        <v>0</v>
      </c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97"/>
    </row>
    <row r="11" spans="1:22" s="8" customFormat="1" ht="25.5" x14ac:dyDescent="0.2">
      <c r="A11" s="191" t="s">
        <v>495</v>
      </c>
      <c r="B11" s="147">
        <f>SUM('evaluacion valoradas'!B44:B47)</f>
        <v>0</v>
      </c>
      <c r="C11" s="194"/>
      <c r="D11" s="148"/>
      <c r="E11" s="193"/>
      <c r="F11" s="147">
        <f>SUM('evaluacion valoradas'!F44:F47)</f>
        <v>0</v>
      </c>
      <c r="G11" s="147">
        <f>SUM('evaluacion valoradas'!G44:G47)</f>
        <v>0</v>
      </c>
      <c r="H11" s="147">
        <f>SUM('evaluacion valoradas'!H44:H47)</f>
        <v>0</v>
      </c>
      <c r="I11" s="147">
        <f>SUM('evaluacion valoradas'!I44:I47)</f>
        <v>0</v>
      </c>
      <c r="J11" s="184">
        <v>0</v>
      </c>
      <c r="K11" s="147">
        <f>SUM('evaluacion valoradas'!J44:J47)</f>
        <v>0</v>
      </c>
      <c r="L11" s="147">
        <f>SUM('evaluacion valoradas'!K44:K47)</f>
        <v>0</v>
      </c>
      <c r="M11" s="147">
        <f>SUM('evaluacion valoradas'!L44:L47)</f>
        <v>0</v>
      </c>
      <c r="N11" s="147">
        <f>SUM('evaluacion valoradas'!M44:M47)</f>
        <v>0</v>
      </c>
      <c r="O11" s="147">
        <f>SUM('evaluacion valoradas'!N44:N47)</f>
        <v>0</v>
      </c>
      <c r="P11" s="147">
        <f>SUM('evaluacion valoradas'!O44:O47)</f>
        <v>0</v>
      </c>
      <c r="Q11" s="147">
        <f>SUM('evaluacion valoradas'!P44:P47)</f>
        <v>0</v>
      </c>
      <c r="R11" s="147">
        <f>SUM('evaluacion valoradas'!Q44:Q47)</f>
        <v>0</v>
      </c>
      <c r="S11" s="147">
        <f>SUM('evaluacion valoradas'!R44:R47)</f>
        <v>0</v>
      </c>
      <c r="T11" s="147">
        <f>SUM('evaluacion valoradas'!S44:S47)</f>
        <v>0</v>
      </c>
      <c r="U11" s="147">
        <f>SUM('evaluacion valoradas'!T44:T47)</f>
        <v>0</v>
      </c>
      <c r="V11" s="197">
        <f>SUM('evaluacion valoradas'!U44:U47)</f>
        <v>0</v>
      </c>
    </row>
    <row r="12" spans="1:22" s="8" customFormat="1" x14ac:dyDescent="0.2">
      <c r="A12" s="191" t="s">
        <v>496</v>
      </c>
      <c r="B12" s="147">
        <f>SUM('evaluacion valoradas'!B49:B52)</f>
        <v>0</v>
      </c>
      <c r="C12" s="194">
        <v>0</v>
      </c>
      <c r="D12" s="148"/>
      <c r="E12" s="193"/>
      <c r="F12" s="147">
        <f>SUM('evaluacion valoradas'!F49:F52)</f>
        <v>0</v>
      </c>
      <c r="G12" s="147">
        <f>SUM('evaluacion valoradas'!G49:G52)</f>
        <v>0</v>
      </c>
      <c r="H12" s="147">
        <f>SUM('evaluacion valoradas'!H49:H52)</f>
        <v>0</v>
      </c>
      <c r="I12" s="147">
        <f>SUM('evaluacion valoradas'!I49:I52)</f>
        <v>0</v>
      </c>
      <c r="J12" s="184">
        <v>0</v>
      </c>
      <c r="K12" s="147">
        <f>SUM('evaluacion valoradas'!J49:J52)</f>
        <v>0</v>
      </c>
      <c r="L12" s="147">
        <f>SUM('evaluacion valoradas'!K49:K52)</f>
        <v>0</v>
      </c>
      <c r="M12" s="147">
        <f>SUM('evaluacion valoradas'!L49:L52)</f>
        <v>0</v>
      </c>
      <c r="N12" s="147">
        <f>SUM('evaluacion valoradas'!M49:M52)</f>
        <v>0</v>
      </c>
      <c r="O12" s="147">
        <f>SUM('evaluacion valoradas'!N49:N52)</f>
        <v>0</v>
      </c>
      <c r="P12" s="147">
        <f>SUM('evaluacion valoradas'!O49:O52)</f>
        <v>0</v>
      </c>
      <c r="Q12" s="147">
        <f>SUM('evaluacion valoradas'!P49:P52)</f>
        <v>0</v>
      </c>
      <c r="R12" s="147">
        <f>SUM('evaluacion valoradas'!Q49:Q52)</f>
        <v>0</v>
      </c>
      <c r="S12" s="147">
        <f>SUM('evaluacion valoradas'!R49:R52)</f>
        <v>0</v>
      </c>
      <c r="T12" s="147">
        <f>SUM('evaluacion valoradas'!S49:S52)</f>
        <v>0</v>
      </c>
      <c r="U12" s="147">
        <f>SUM('evaluacion valoradas'!T49:T52)</f>
        <v>0</v>
      </c>
      <c r="V12" s="197">
        <f>SUM('evaluacion valoradas'!U49:U52)</f>
        <v>0</v>
      </c>
    </row>
    <row r="13" spans="1:22" s="8" customFormat="1" x14ac:dyDescent="0.2">
      <c r="A13" s="191" t="s">
        <v>497</v>
      </c>
      <c r="B13" s="147">
        <f>SUM('evaluacion valoradas'!B54:B70)</f>
        <v>0</v>
      </c>
      <c r="C13" s="192"/>
      <c r="D13" s="148"/>
      <c r="E13" s="193"/>
      <c r="F13" s="147">
        <f>SUM('evaluacion valoradas'!F54:F70)</f>
        <v>0</v>
      </c>
      <c r="G13" s="147">
        <f>SUM('evaluacion valoradas'!G54:G70)</f>
        <v>0</v>
      </c>
      <c r="H13" s="147">
        <f>SUM('evaluacion valoradas'!H54:H70)</f>
        <v>0</v>
      </c>
      <c r="I13" s="147">
        <f>SUM('evaluacion valoradas'!I54:I70)</f>
        <v>0</v>
      </c>
      <c r="J13" s="184">
        <v>0</v>
      </c>
      <c r="K13" s="147">
        <f>SUM('evaluacion valoradas'!J54:J70)</f>
        <v>0</v>
      </c>
      <c r="L13" s="147">
        <f>SUM('evaluacion valoradas'!K54:K70)</f>
        <v>0</v>
      </c>
      <c r="M13" s="147">
        <f>SUM('evaluacion valoradas'!L54:L70)</f>
        <v>0</v>
      </c>
      <c r="N13" s="147">
        <f>SUM('evaluacion valoradas'!M54:M70)</f>
        <v>0</v>
      </c>
      <c r="O13" s="147">
        <f>SUM('evaluacion valoradas'!N54:N70)</f>
        <v>0</v>
      </c>
      <c r="P13" s="147">
        <f>SUM('evaluacion valoradas'!O54:O70)</f>
        <v>0</v>
      </c>
      <c r="Q13" s="147">
        <f>SUM('evaluacion valoradas'!P54:P70)</f>
        <v>0</v>
      </c>
      <c r="R13" s="147">
        <f>SUM('evaluacion valoradas'!Q54:Q70)</f>
        <v>0</v>
      </c>
      <c r="S13" s="147">
        <f>SUM('evaluacion valoradas'!R54:R70)</f>
        <v>0</v>
      </c>
      <c r="T13" s="147">
        <f>SUM('evaluacion valoradas'!S54:S70)</f>
        <v>0</v>
      </c>
      <c r="U13" s="147">
        <f>SUM('evaluacion valoradas'!T54:T70)</f>
        <v>0</v>
      </c>
      <c r="V13" s="197">
        <f>SUM('evaluacion valoradas'!U54:U70)</f>
        <v>0</v>
      </c>
    </row>
    <row r="14" spans="1:22" s="8" customFormat="1" x14ac:dyDescent="0.2">
      <c r="A14" s="191" t="s">
        <v>498</v>
      </c>
      <c r="B14" s="147"/>
      <c r="C14" s="192"/>
      <c r="D14" s="148"/>
      <c r="E14" s="193"/>
      <c r="F14" s="147"/>
      <c r="G14" s="147"/>
      <c r="H14" s="147"/>
      <c r="I14" s="147"/>
      <c r="J14" s="184">
        <v>0</v>
      </c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97"/>
    </row>
    <row r="15" spans="1:22" s="8" customFormat="1" x14ac:dyDescent="0.2">
      <c r="A15" s="191" t="s">
        <v>499</v>
      </c>
      <c r="B15" s="147">
        <f>SUM('evaluacion valoradas'!B73:B75)</f>
        <v>0</v>
      </c>
      <c r="C15" s="192"/>
      <c r="D15" s="148"/>
      <c r="E15" s="193"/>
      <c r="F15" s="147">
        <f>SUM('evaluacion valoradas'!F73:F75)</f>
        <v>0</v>
      </c>
      <c r="G15" s="147">
        <f>SUM('evaluacion valoradas'!G73:G75)</f>
        <v>0</v>
      </c>
      <c r="H15" s="147">
        <f>SUM('evaluacion valoradas'!H73:H75)</f>
        <v>0</v>
      </c>
      <c r="I15" s="147">
        <f>SUM('evaluacion valoradas'!I73:I75)</f>
        <v>0</v>
      </c>
      <c r="J15" s="184">
        <v>0</v>
      </c>
      <c r="K15" s="147">
        <f>SUM('evaluacion valoradas'!J73:J75)</f>
        <v>0</v>
      </c>
      <c r="L15" s="147">
        <f>SUM('evaluacion valoradas'!K73:K75)</f>
        <v>0</v>
      </c>
      <c r="M15" s="147">
        <f>SUM('evaluacion valoradas'!L73:L75)</f>
        <v>0</v>
      </c>
      <c r="N15" s="147">
        <f>SUM('evaluacion valoradas'!M73:M75)</f>
        <v>0</v>
      </c>
      <c r="O15" s="147">
        <f>SUM('evaluacion valoradas'!N73:N75)</f>
        <v>0</v>
      </c>
      <c r="P15" s="147">
        <f>SUM('evaluacion valoradas'!O73:O75)</f>
        <v>0</v>
      </c>
      <c r="Q15" s="147">
        <f>SUM('evaluacion valoradas'!P73:P75)</f>
        <v>0</v>
      </c>
      <c r="R15" s="147">
        <f>SUM('evaluacion valoradas'!Q73:Q75)</f>
        <v>0</v>
      </c>
      <c r="S15" s="147">
        <f>SUM('evaluacion valoradas'!R73:R75)</f>
        <v>0</v>
      </c>
      <c r="T15" s="147">
        <f>SUM('evaluacion valoradas'!S73:S75)</f>
        <v>0</v>
      </c>
      <c r="U15" s="147">
        <f>SUM('evaluacion valoradas'!T73:T75)</f>
        <v>0</v>
      </c>
      <c r="V15" s="197">
        <f>SUM('evaluacion valoradas'!U73:U75)</f>
        <v>0</v>
      </c>
    </row>
    <row r="16" spans="1:22" s="8" customFormat="1" x14ac:dyDescent="0.2">
      <c r="A16" s="191" t="s">
        <v>500</v>
      </c>
      <c r="B16" s="147">
        <f>SUM('evaluacion valoradas'!B77:B88)</f>
        <v>0</v>
      </c>
      <c r="C16" s="192"/>
      <c r="D16" s="148"/>
      <c r="E16" s="193"/>
      <c r="F16" s="147">
        <f>SUM('evaluacion valoradas'!F77:F88)</f>
        <v>0</v>
      </c>
      <c r="G16" s="147">
        <f>SUM('evaluacion valoradas'!G77:G88)</f>
        <v>0</v>
      </c>
      <c r="H16" s="147">
        <f>SUM('evaluacion valoradas'!H77:H88)</f>
        <v>0</v>
      </c>
      <c r="I16" s="147">
        <f>SUM('evaluacion valoradas'!I77:I88)</f>
        <v>0</v>
      </c>
      <c r="J16" s="184">
        <v>0</v>
      </c>
      <c r="K16" s="147">
        <f>SUM('evaluacion valoradas'!J77:J88)</f>
        <v>0</v>
      </c>
      <c r="L16" s="147">
        <f>SUM('evaluacion valoradas'!K77:K88)</f>
        <v>0</v>
      </c>
      <c r="M16" s="147">
        <f>SUM('evaluacion valoradas'!L77:L88)</f>
        <v>0</v>
      </c>
      <c r="N16" s="147">
        <f>SUM('evaluacion valoradas'!M77:M88)</f>
        <v>0</v>
      </c>
      <c r="O16" s="147">
        <f>SUM('evaluacion valoradas'!N77:N88)</f>
        <v>0</v>
      </c>
      <c r="P16" s="147">
        <f>SUM('evaluacion valoradas'!O77:O88)</f>
        <v>0</v>
      </c>
      <c r="Q16" s="147">
        <f>SUM('evaluacion valoradas'!P77:P88)</f>
        <v>0</v>
      </c>
      <c r="R16" s="147">
        <f>SUM('evaluacion valoradas'!Q77:Q88)</f>
        <v>0</v>
      </c>
      <c r="S16" s="147">
        <f>SUM('evaluacion valoradas'!R77:R88)</f>
        <v>0</v>
      </c>
      <c r="T16" s="147">
        <f>SUM('evaluacion valoradas'!S77:S88)</f>
        <v>0</v>
      </c>
      <c r="U16" s="147">
        <f>SUM('evaluacion valoradas'!T77:T88)</f>
        <v>0</v>
      </c>
      <c r="V16" s="197">
        <f>SUM('evaluacion valoradas'!U77:U88)</f>
        <v>0</v>
      </c>
    </row>
    <row r="17" spans="1:22" s="8" customFormat="1" x14ac:dyDescent="0.2">
      <c r="A17" s="191" t="s">
        <v>501</v>
      </c>
      <c r="B17" s="147">
        <f>SUM('evaluacion valoradas'!B90:B91)</f>
        <v>0</v>
      </c>
      <c r="C17" s="192"/>
      <c r="D17" s="148"/>
      <c r="E17" s="193"/>
      <c r="F17" s="147">
        <f>SUM('evaluacion valoradas'!F90:F91)</f>
        <v>0</v>
      </c>
      <c r="G17" s="147">
        <f>SUM('evaluacion valoradas'!G90:G91)</f>
        <v>0</v>
      </c>
      <c r="H17" s="147">
        <f>SUM('evaluacion valoradas'!H90:H91)</f>
        <v>0</v>
      </c>
      <c r="I17" s="147">
        <f>SUM('evaluacion valoradas'!I90:I91)</f>
        <v>0</v>
      </c>
      <c r="J17" s="184">
        <v>0</v>
      </c>
      <c r="K17" s="147">
        <f>SUM('evaluacion valoradas'!J90:J91)</f>
        <v>0</v>
      </c>
      <c r="L17" s="147">
        <f>SUM('evaluacion valoradas'!K90:K91)</f>
        <v>0</v>
      </c>
      <c r="M17" s="147">
        <f>SUM('evaluacion valoradas'!L90:L91)</f>
        <v>0</v>
      </c>
      <c r="N17" s="147">
        <f>SUM('evaluacion valoradas'!M90:M91)</f>
        <v>0</v>
      </c>
      <c r="O17" s="147">
        <f>SUM('evaluacion valoradas'!N90:N91)</f>
        <v>0</v>
      </c>
      <c r="P17" s="147">
        <f>SUM('evaluacion valoradas'!O90:O91)</f>
        <v>0</v>
      </c>
      <c r="Q17" s="147">
        <f>SUM('evaluacion valoradas'!P90:P91)</f>
        <v>0</v>
      </c>
      <c r="R17" s="147">
        <f>SUM('evaluacion valoradas'!Q90:Q91)</f>
        <v>0</v>
      </c>
      <c r="S17" s="147">
        <f>SUM('evaluacion valoradas'!R90:R91)</f>
        <v>0</v>
      </c>
      <c r="T17" s="147">
        <f>SUM('evaluacion valoradas'!S90:S91)</f>
        <v>0</v>
      </c>
      <c r="U17" s="147">
        <f>SUM('evaluacion valoradas'!T90:T91)</f>
        <v>0</v>
      </c>
      <c r="V17" s="197">
        <f>SUM('evaluacion valoradas'!U90:U91)</f>
        <v>0</v>
      </c>
    </row>
    <row r="18" spans="1:22" s="8" customFormat="1" x14ac:dyDescent="0.2">
      <c r="A18" s="191" t="s">
        <v>502</v>
      </c>
      <c r="B18" s="147">
        <f>SUM('evaluacion valoradas'!B93:B95)</f>
        <v>0</v>
      </c>
      <c r="C18" s="192"/>
      <c r="D18" s="148"/>
      <c r="E18" s="193"/>
      <c r="F18" s="147">
        <f>SUM('evaluacion valoradas'!F93:F95)</f>
        <v>0</v>
      </c>
      <c r="G18" s="147">
        <f>SUM('evaluacion valoradas'!G93:G95)</f>
        <v>0</v>
      </c>
      <c r="H18" s="147">
        <f>SUM('evaluacion valoradas'!H93:H95)</f>
        <v>0</v>
      </c>
      <c r="I18" s="147">
        <f>SUM('evaluacion valoradas'!I93:I95)</f>
        <v>0</v>
      </c>
      <c r="J18" s="184">
        <v>0</v>
      </c>
      <c r="K18" s="147">
        <f>SUM('evaluacion valoradas'!J93:J95)</f>
        <v>0</v>
      </c>
      <c r="L18" s="147">
        <f>SUM('evaluacion valoradas'!K93:K95)</f>
        <v>0</v>
      </c>
      <c r="M18" s="147">
        <f>SUM('evaluacion valoradas'!L93:L95)</f>
        <v>0</v>
      </c>
      <c r="N18" s="147">
        <f>SUM('evaluacion valoradas'!M93:M95)</f>
        <v>0</v>
      </c>
      <c r="O18" s="147">
        <f>SUM('evaluacion valoradas'!N93:N95)</f>
        <v>0</v>
      </c>
      <c r="P18" s="147">
        <f>SUM('evaluacion valoradas'!O93:O95)</f>
        <v>0</v>
      </c>
      <c r="Q18" s="147">
        <f>SUM('evaluacion valoradas'!P93:P95)</f>
        <v>0</v>
      </c>
      <c r="R18" s="147">
        <f>SUM('evaluacion valoradas'!Q93:Q95)</f>
        <v>0</v>
      </c>
      <c r="S18" s="147">
        <f>SUM('evaluacion valoradas'!R93:R95)</f>
        <v>0</v>
      </c>
      <c r="T18" s="147">
        <f>SUM('evaluacion valoradas'!S93:S95)</f>
        <v>0</v>
      </c>
      <c r="U18" s="147">
        <f>SUM('evaluacion valoradas'!T93:T95)</f>
        <v>0</v>
      </c>
      <c r="V18" s="197">
        <f>SUM('evaluacion valoradas'!U93:U95)</f>
        <v>0</v>
      </c>
    </row>
    <row r="19" spans="1:22" s="8" customFormat="1" x14ac:dyDescent="0.2">
      <c r="A19" s="191" t="s">
        <v>503</v>
      </c>
      <c r="B19" s="147">
        <f>SUM('evaluacion valoradas'!B97:B98)</f>
        <v>0</v>
      </c>
      <c r="C19" s="192"/>
      <c r="D19" s="148"/>
      <c r="E19" s="193"/>
      <c r="F19" s="147">
        <f>SUM('evaluacion valoradas'!F97:F98)</f>
        <v>0</v>
      </c>
      <c r="G19" s="147">
        <f>SUM('evaluacion valoradas'!G97:G98)</f>
        <v>0</v>
      </c>
      <c r="H19" s="147">
        <f>SUM('evaluacion valoradas'!H97:H98)</f>
        <v>0</v>
      </c>
      <c r="I19" s="147">
        <f>SUM('evaluacion valoradas'!I97:I98)</f>
        <v>0</v>
      </c>
      <c r="J19" s="184">
        <v>0</v>
      </c>
      <c r="K19" s="147">
        <f>SUM('evaluacion valoradas'!J97:J98)</f>
        <v>0</v>
      </c>
      <c r="L19" s="147">
        <f>SUM('evaluacion valoradas'!K97:K98)</f>
        <v>0</v>
      </c>
      <c r="M19" s="147">
        <f>SUM('evaluacion valoradas'!L97:L98)</f>
        <v>0</v>
      </c>
      <c r="N19" s="147">
        <f>SUM('evaluacion valoradas'!M97:M98)</f>
        <v>0</v>
      </c>
      <c r="O19" s="147">
        <f>SUM('evaluacion valoradas'!N97:N98)</f>
        <v>0</v>
      </c>
      <c r="P19" s="147">
        <f>SUM('evaluacion valoradas'!O97:O98)</f>
        <v>0</v>
      </c>
      <c r="Q19" s="147">
        <f>SUM('evaluacion valoradas'!P97:P98)</f>
        <v>0</v>
      </c>
      <c r="R19" s="147">
        <f>SUM('evaluacion valoradas'!Q97:Q98)</f>
        <v>0</v>
      </c>
      <c r="S19" s="147">
        <f>SUM('evaluacion valoradas'!R97:R98)</f>
        <v>0</v>
      </c>
      <c r="T19" s="147">
        <f>SUM('evaluacion valoradas'!S97:S98)</f>
        <v>0</v>
      </c>
      <c r="U19" s="147">
        <f>SUM('evaluacion valoradas'!T97:T98)</f>
        <v>0</v>
      </c>
      <c r="V19" s="197">
        <f>SUM('evaluacion valoradas'!U97:U98)</f>
        <v>0</v>
      </c>
    </row>
    <row r="20" spans="1:22" s="8" customFormat="1" x14ac:dyDescent="0.2">
      <c r="A20" s="191" t="s">
        <v>504</v>
      </c>
      <c r="B20" s="147">
        <f>SUM('evaluacion valoradas'!B100:B101)</f>
        <v>0</v>
      </c>
      <c r="C20" s="192"/>
      <c r="D20" s="148"/>
      <c r="E20" s="193"/>
      <c r="F20" s="147">
        <f>SUM('evaluacion valoradas'!F100:F101)</f>
        <v>0</v>
      </c>
      <c r="G20" s="147">
        <f>SUM('evaluacion valoradas'!G100:G101)</f>
        <v>0</v>
      </c>
      <c r="H20" s="147">
        <f>SUM('evaluacion valoradas'!H100:H101)</f>
        <v>0</v>
      </c>
      <c r="I20" s="147">
        <f>SUM('evaluacion valoradas'!I100:I101)</f>
        <v>0</v>
      </c>
      <c r="J20" s="184">
        <v>0</v>
      </c>
      <c r="K20" s="147">
        <f>SUM('evaluacion valoradas'!J100:J101)</f>
        <v>0</v>
      </c>
      <c r="L20" s="147">
        <f>SUM('evaluacion valoradas'!K100:K101)</f>
        <v>0</v>
      </c>
      <c r="M20" s="147">
        <f>SUM('evaluacion valoradas'!L100:L101)</f>
        <v>0</v>
      </c>
      <c r="N20" s="147">
        <f>SUM('evaluacion valoradas'!M100:M101)</f>
        <v>0</v>
      </c>
      <c r="O20" s="147">
        <f>SUM('evaluacion valoradas'!N100:N101)</f>
        <v>0</v>
      </c>
      <c r="P20" s="147">
        <f>SUM('evaluacion valoradas'!O100:O101)</f>
        <v>0</v>
      </c>
      <c r="Q20" s="147">
        <f>SUM('evaluacion valoradas'!P100:P101)</f>
        <v>0</v>
      </c>
      <c r="R20" s="147">
        <f>SUM('evaluacion valoradas'!Q100:Q101)</f>
        <v>0</v>
      </c>
      <c r="S20" s="147">
        <f>SUM('evaluacion valoradas'!R100:R101)</f>
        <v>0</v>
      </c>
      <c r="T20" s="147">
        <f>SUM('evaluacion valoradas'!S100:S101)</f>
        <v>0</v>
      </c>
      <c r="U20" s="147">
        <f>SUM('evaluacion valoradas'!T100:T101)</f>
        <v>0</v>
      </c>
      <c r="V20" s="197">
        <f>SUM('evaluacion valoradas'!U100:U101)</f>
        <v>0</v>
      </c>
    </row>
    <row r="21" spans="1:22" s="1" customFormat="1" x14ac:dyDescent="0.2">
      <c r="A21" s="148" t="s">
        <v>506</v>
      </c>
      <c r="B21" s="147"/>
      <c r="C21" s="167"/>
      <c r="D21" s="148"/>
      <c r="E21" s="149"/>
      <c r="F21" s="147"/>
      <c r="G21" s="147"/>
      <c r="H21" s="147"/>
      <c r="I21" s="147"/>
      <c r="J21" s="184">
        <v>0</v>
      </c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97"/>
    </row>
    <row r="22" spans="1:22" s="1" customFormat="1" x14ac:dyDescent="0.2">
      <c r="A22" s="191" t="s">
        <v>507</v>
      </c>
      <c r="B22" s="147">
        <f>SUM('evaluacion valoradas'!B104:B105)</f>
        <v>0</v>
      </c>
      <c r="C22" s="167"/>
      <c r="D22" s="148"/>
      <c r="E22" s="149"/>
      <c r="F22" s="147">
        <f>SUM('evaluacion valoradas'!F104:F105)</f>
        <v>0</v>
      </c>
      <c r="G22" s="147">
        <f>SUM('evaluacion valoradas'!G104:G105)</f>
        <v>0</v>
      </c>
      <c r="H22" s="147">
        <f>SUM('evaluacion valoradas'!H104:H105)</f>
        <v>0</v>
      </c>
      <c r="I22" s="147">
        <f>SUM('evaluacion valoradas'!I104:I105)</f>
        <v>0</v>
      </c>
      <c r="J22" s="184">
        <v>0</v>
      </c>
      <c r="K22" s="147">
        <f>SUM('evaluacion valoradas'!J104:J105)</f>
        <v>0</v>
      </c>
      <c r="L22" s="147">
        <f>SUM('evaluacion valoradas'!K104:K105)</f>
        <v>0</v>
      </c>
      <c r="M22" s="147">
        <f>SUM('evaluacion valoradas'!L104:L105)</f>
        <v>0</v>
      </c>
      <c r="N22" s="147">
        <f>SUM('evaluacion valoradas'!M104:M105)</f>
        <v>0</v>
      </c>
      <c r="O22" s="147">
        <f>SUM('evaluacion valoradas'!N104:N105)</f>
        <v>0</v>
      </c>
      <c r="P22" s="147">
        <f>SUM('evaluacion valoradas'!O104:O105)</f>
        <v>0</v>
      </c>
      <c r="Q22" s="147">
        <f>SUM('evaluacion valoradas'!P104:P105)</f>
        <v>0</v>
      </c>
      <c r="R22" s="147">
        <f>SUM('evaluacion valoradas'!Q104:Q105)</f>
        <v>0</v>
      </c>
      <c r="S22" s="147">
        <f>SUM('evaluacion valoradas'!R104:R105)</f>
        <v>0</v>
      </c>
      <c r="T22" s="147">
        <f>SUM('evaluacion valoradas'!S104:S105)</f>
        <v>0</v>
      </c>
      <c r="U22" s="147">
        <f>SUM('evaluacion valoradas'!T104:T105)</f>
        <v>0</v>
      </c>
      <c r="V22" s="197">
        <f>SUM('evaluacion valoradas'!U104:U105)</f>
        <v>0</v>
      </c>
    </row>
    <row r="23" spans="1:22" s="1" customFormat="1" x14ac:dyDescent="0.2">
      <c r="A23" s="191" t="s">
        <v>508</v>
      </c>
      <c r="B23" s="147">
        <f>SUM('evaluacion valoradas'!B107:B116)</f>
        <v>0</v>
      </c>
      <c r="C23" s="192"/>
      <c r="D23" s="148"/>
      <c r="E23" s="193"/>
      <c r="F23" s="147">
        <f>SUM('evaluacion valoradas'!F107:F116)</f>
        <v>0</v>
      </c>
      <c r="G23" s="147">
        <f>SUM('evaluacion valoradas'!G107:G116)</f>
        <v>0</v>
      </c>
      <c r="H23" s="147">
        <f>SUM('evaluacion valoradas'!H107:H116)</f>
        <v>0</v>
      </c>
      <c r="I23" s="147">
        <f>SUM('evaluacion valoradas'!I107:I116)</f>
        <v>0</v>
      </c>
      <c r="J23" s="184">
        <v>0</v>
      </c>
      <c r="K23" s="147">
        <f>SUM('evaluacion valoradas'!J107:J116)</f>
        <v>0</v>
      </c>
      <c r="L23" s="147">
        <f>SUM('evaluacion valoradas'!K107:K116)</f>
        <v>0</v>
      </c>
      <c r="M23" s="147">
        <f>SUM('evaluacion valoradas'!L107:L116)</f>
        <v>0</v>
      </c>
      <c r="N23" s="147">
        <f>SUM('evaluacion valoradas'!M107:M116)</f>
        <v>0</v>
      </c>
      <c r="O23" s="147">
        <f>SUM('evaluacion valoradas'!N107:N116)</f>
        <v>0</v>
      </c>
      <c r="P23" s="147">
        <f>SUM('evaluacion valoradas'!O107:O116)</f>
        <v>0</v>
      </c>
      <c r="Q23" s="147">
        <f>SUM('evaluacion valoradas'!P107:P116)</f>
        <v>0</v>
      </c>
      <c r="R23" s="147">
        <f>SUM('evaluacion valoradas'!Q107:Q116)</f>
        <v>0</v>
      </c>
      <c r="S23" s="147">
        <f>SUM('evaluacion valoradas'!R107:R116)</f>
        <v>0</v>
      </c>
      <c r="T23" s="147">
        <f>SUM('evaluacion valoradas'!S107:S116)</f>
        <v>0</v>
      </c>
      <c r="U23" s="147">
        <f>SUM('evaluacion valoradas'!T107:T116)</f>
        <v>0</v>
      </c>
      <c r="V23" s="197">
        <f>SUM('evaluacion valoradas'!U107:U116)</f>
        <v>0</v>
      </c>
    </row>
    <row r="24" spans="1:22" s="1" customFormat="1" x14ac:dyDescent="0.2">
      <c r="A24" s="191" t="s">
        <v>914</v>
      </c>
      <c r="B24" s="147">
        <f>SUM('evaluacion valoradas'!B118:B120)</f>
        <v>0</v>
      </c>
      <c r="C24" s="192"/>
      <c r="D24" s="148"/>
      <c r="E24" s="193"/>
      <c r="F24" s="147">
        <f>SUM('evaluacion valoradas'!F118:F120)</f>
        <v>0</v>
      </c>
      <c r="G24" s="147">
        <f>SUM('evaluacion valoradas'!G118:G120)</f>
        <v>0</v>
      </c>
      <c r="H24" s="147">
        <f>SUM('evaluacion valoradas'!H118:H120)</f>
        <v>0</v>
      </c>
      <c r="I24" s="147">
        <f>SUM('evaluacion valoradas'!I118:I120)</f>
        <v>0</v>
      </c>
      <c r="J24" s="184">
        <v>0</v>
      </c>
      <c r="K24" s="147">
        <f>SUM('evaluacion valoradas'!J118:J120)</f>
        <v>0</v>
      </c>
      <c r="L24" s="147">
        <f>SUM('evaluacion valoradas'!K118:K120)</f>
        <v>0</v>
      </c>
      <c r="M24" s="147">
        <f>SUM('evaluacion valoradas'!L118:L120)</f>
        <v>0</v>
      </c>
      <c r="N24" s="147">
        <f>SUM('evaluacion valoradas'!M118:M120)</f>
        <v>0</v>
      </c>
      <c r="O24" s="147">
        <f>SUM('evaluacion valoradas'!N118:N120)</f>
        <v>0</v>
      </c>
      <c r="P24" s="147">
        <f>SUM('evaluacion valoradas'!O118:O120)</f>
        <v>0</v>
      </c>
      <c r="Q24" s="147">
        <f>SUM('evaluacion valoradas'!P118:P120)</f>
        <v>0</v>
      </c>
      <c r="R24" s="147">
        <f>SUM('evaluacion valoradas'!Q118:Q120)</f>
        <v>0</v>
      </c>
      <c r="S24" s="147">
        <f>SUM('evaluacion valoradas'!R118:R120)</f>
        <v>0</v>
      </c>
      <c r="T24" s="147">
        <f>SUM('evaluacion valoradas'!S118:S120)</f>
        <v>0</v>
      </c>
      <c r="U24" s="147">
        <f>SUM('evaluacion valoradas'!T118:T120)</f>
        <v>0</v>
      </c>
      <c r="V24" s="197">
        <f>SUM('evaluacion valoradas'!U118:U120)</f>
        <v>0</v>
      </c>
    </row>
    <row r="25" spans="1:22" s="1" customFormat="1" x14ac:dyDescent="0.2">
      <c r="A25" s="191" t="s">
        <v>917</v>
      </c>
      <c r="B25" s="147">
        <f>SUM('evaluacion valoradas'!B122:B123)</f>
        <v>0</v>
      </c>
      <c r="C25" s="192"/>
      <c r="D25" s="148"/>
      <c r="E25" s="193"/>
      <c r="F25" s="147">
        <f>SUM('evaluacion valoradas'!F122:F123)</f>
        <v>0</v>
      </c>
      <c r="G25" s="147">
        <f>SUM('evaluacion valoradas'!G122:G123)</f>
        <v>0</v>
      </c>
      <c r="H25" s="147">
        <f>SUM('evaluacion valoradas'!H122:H123)</f>
        <v>0</v>
      </c>
      <c r="I25" s="147">
        <f>SUM('evaluacion valoradas'!I122:I123)</f>
        <v>0</v>
      </c>
      <c r="J25" s="184">
        <v>0</v>
      </c>
      <c r="K25" s="147">
        <f>SUM('evaluacion valoradas'!J122:J123)</f>
        <v>0</v>
      </c>
      <c r="L25" s="147">
        <f>SUM('evaluacion valoradas'!K122:K123)</f>
        <v>0</v>
      </c>
      <c r="M25" s="147">
        <f>SUM('evaluacion valoradas'!L122:L123)</f>
        <v>0</v>
      </c>
      <c r="N25" s="147">
        <f>SUM('evaluacion valoradas'!M122:M123)</f>
        <v>0</v>
      </c>
      <c r="O25" s="147">
        <f>SUM('evaluacion valoradas'!N122:N123)</f>
        <v>0</v>
      </c>
      <c r="P25" s="147">
        <f>SUM('evaluacion valoradas'!O122:O123)</f>
        <v>0</v>
      </c>
      <c r="Q25" s="147">
        <f>SUM('evaluacion valoradas'!P122:P123)</f>
        <v>0</v>
      </c>
      <c r="R25" s="147">
        <f>SUM('evaluacion valoradas'!Q122:Q123)</f>
        <v>0</v>
      </c>
      <c r="S25" s="147">
        <f>SUM('evaluacion valoradas'!R122:R123)</f>
        <v>0</v>
      </c>
      <c r="T25" s="147">
        <f>SUM('evaluacion valoradas'!S122:S123)</f>
        <v>0</v>
      </c>
      <c r="U25" s="147">
        <f>SUM('evaluacion valoradas'!T122:T123)</f>
        <v>0</v>
      </c>
      <c r="V25" s="197">
        <f>SUM('evaluacion valoradas'!U122:U123)</f>
        <v>0</v>
      </c>
    </row>
    <row r="26" spans="1:22" s="1" customFormat="1" x14ac:dyDescent="0.2">
      <c r="A26" s="191" t="s">
        <v>919</v>
      </c>
      <c r="B26" s="147">
        <f>SUM('evaluacion valoradas'!B125:B129)</f>
        <v>0</v>
      </c>
      <c r="C26" s="192"/>
      <c r="D26" s="148"/>
      <c r="E26" s="193"/>
      <c r="F26" s="147">
        <f>SUM('evaluacion valoradas'!F125:F129)</f>
        <v>0</v>
      </c>
      <c r="G26" s="147">
        <f>SUM('evaluacion valoradas'!G125:G129)</f>
        <v>0</v>
      </c>
      <c r="H26" s="147">
        <f>SUM('evaluacion valoradas'!H125:H129)</f>
        <v>0</v>
      </c>
      <c r="I26" s="147">
        <f>SUM('evaluacion valoradas'!I125:I129)</f>
        <v>0</v>
      </c>
      <c r="J26" s="184">
        <v>0</v>
      </c>
      <c r="K26" s="147">
        <f>SUM('evaluacion valoradas'!J125:J129)</f>
        <v>0</v>
      </c>
      <c r="L26" s="147">
        <f>SUM('evaluacion valoradas'!K125:K129)</f>
        <v>0</v>
      </c>
      <c r="M26" s="147">
        <f>SUM('evaluacion valoradas'!L125:L129)</f>
        <v>0</v>
      </c>
      <c r="N26" s="147">
        <f>SUM('evaluacion valoradas'!M125:M129)</f>
        <v>0</v>
      </c>
      <c r="O26" s="147">
        <f>SUM('evaluacion valoradas'!N125:N129)</f>
        <v>0</v>
      </c>
      <c r="P26" s="147">
        <f>SUM('evaluacion valoradas'!O125:O129)</f>
        <v>0</v>
      </c>
      <c r="Q26" s="147">
        <f>SUM('evaluacion valoradas'!P125:P129)</f>
        <v>0</v>
      </c>
      <c r="R26" s="147">
        <f>SUM('evaluacion valoradas'!Q125:Q129)</f>
        <v>0</v>
      </c>
      <c r="S26" s="147">
        <f>SUM('evaluacion valoradas'!R125:R129)</f>
        <v>0</v>
      </c>
      <c r="T26" s="147">
        <f>SUM('evaluacion valoradas'!S125:S129)</f>
        <v>0</v>
      </c>
      <c r="U26" s="147">
        <f>SUM('evaluacion valoradas'!T125:T129)</f>
        <v>0</v>
      </c>
      <c r="V26" s="197">
        <f>SUM('evaluacion valoradas'!U125:U129)</f>
        <v>0</v>
      </c>
    </row>
    <row r="27" spans="1:22" s="1" customFormat="1" x14ac:dyDescent="0.2">
      <c r="A27" s="191" t="s">
        <v>924</v>
      </c>
      <c r="B27" s="147">
        <f>SUM('evaluacion valoradas'!B131:B132)</f>
        <v>0</v>
      </c>
      <c r="C27" s="192"/>
      <c r="D27" s="148"/>
      <c r="E27" s="193"/>
      <c r="F27" s="147">
        <f>SUM('evaluacion valoradas'!F131:F132)</f>
        <v>0</v>
      </c>
      <c r="G27" s="147">
        <f>SUM('evaluacion valoradas'!G131:G132)</f>
        <v>0</v>
      </c>
      <c r="H27" s="147">
        <f>SUM('evaluacion valoradas'!H131:H132)</f>
        <v>0</v>
      </c>
      <c r="I27" s="147">
        <f>SUM('evaluacion valoradas'!I131:I132)</f>
        <v>0</v>
      </c>
      <c r="J27" s="184">
        <v>0</v>
      </c>
      <c r="K27" s="147">
        <f>SUM('evaluacion valoradas'!J131:J132)</f>
        <v>0</v>
      </c>
      <c r="L27" s="147">
        <f>SUM('evaluacion valoradas'!K131:K132)</f>
        <v>0</v>
      </c>
      <c r="M27" s="147">
        <f>SUM('evaluacion valoradas'!L131:L132)</f>
        <v>0</v>
      </c>
      <c r="N27" s="147">
        <f>SUM('evaluacion valoradas'!M131:M132)</f>
        <v>0</v>
      </c>
      <c r="O27" s="147">
        <f>SUM('evaluacion valoradas'!N131:N132)</f>
        <v>0</v>
      </c>
      <c r="P27" s="147">
        <f>SUM('evaluacion valoradas'!O131:O132)</f>
        <v>0</v>
      </c>
      <c r="Q27" s="147">
        <f>SUM('evaluacion valoradas'!P131:P132)</f>
        <v>0</v>
      </c>
      <c r="R27" s="147">
        <f>SUM('evaluacion valoradas'!Q131:Q132)</f>
        <v>0</v>
      </c>
      <c r="S27" s="147">
        <f>SUM('evaluacion valoradas'!R131:R132)</f>
        <v>0</v>
      </c>
      <c r="T27" s="147">
        <f>SUM('evaluacion valoradas'!S131:S132)</f>
        <v>0</v>
      </c>
      <c r="U27" s="147">
        <f>SUM('evaluacion valoradas'!T131:T132)</f>
        <v>0</v>
      </c>
      <c r="V27" s="197">
        <f>SUM('evaluacion valoradas'!U131:U132)</f>
        <v>0</v>
      </c>
    </row>
    <row r="28" spans="1:22" s="1" customFormat="1" x14ac:dyDescent="0.2">
      <c r="A28" s="191" t="s">
        <v>926</v>
      </c>
      <c r="B28" s="147">
        <f>SUM('evaluacion valoradas'!B134:B141)</f>
        <v>0</v>
      </c>
      <c r="C28" s="192"/>
      <c r="D28" s="148"/>
      <c r="E28" s="193"/>
      <c r="F28" s="147">
        <f>SUM('evaluacion valoradas'!F134:F141)</f>
        <v>0</v>
      </c>
      <c r="G28" s="147">
        <f>SUM('evaluacion valoradas'!G134:G141)</f>
        <v>0</v>
      </c>
      <c r="H28" s="147">
        <f>SUM('evaluacion valoradas'!H134:H141)</f>
        <v>0</v>
      </c>
      <c r="I28" s="147">
        <f>SUM('evaluacion valoradas'!I134:I141)</f>
        <v>0</v>
      </c>
      <c r="J28" s="184">
        <v>0</v>
      </c>
      <c r="K28" s="147">
        <f>SUM('evaluacion valoradas'!J134:J141)</f>
        <v>0</v>
      </c>
      <c r="L28" s="147">
        <f>SUM('evaluacion valoradas'!K134:K141)</f>
        <v>0</v>
      </c>
      <c r="M28" s="147">
        <f>SUM('evaluacion valoradas'!L134:L141)</f>
        <v>0</v>
      </c>
      <c r="N28" s="147">
        <f>SUM('evaluacion valoradas'!M134:M141)</f>
        <v>0</v>
      </c>
      <c r="O28" s="147">
        <f>SUM('evaluacion valoradas'!N134:N141)</f>
        <v>0</v>
      </c>
      <c r="P28" s="147">
        <f>SUM('evaluacion valoradas'!O134:O141)</f>
        <v>0</v>
      </c>
      <c r="Q28" s="147">
        <f>SUM('evaluacion valoradas'!P134:P141)</f>
        <v>0</v>
      </c>
      <c r="R28" s="147">
        <f>SUM('evaluacion valoradas'!Q134:Q141)</f>
        <v>0</v>
      </c>
      <c r="S28" s="147">
        <f>SUM('evaluacion valoradas'!R134:R141)</f>
        <v>0</v>
      </c>
      <c r="T28" s="147">
        <f>SUM('evaluacion valoradas'!S134:S141)</f>
        <v>0</v>
      </c>
      <c r="U28" s="147">
        <f>SUM('evaluacion valoradas'!T134:T141)</f>
        <v>0</v>
      </c>
      <c r="V28" s="197">
        <f>SUM('evaluacion valoradas'!U134:U141)</f>
        <v>0</v>
      </c>
    </row>
    <row r="29" spans="1:22" s="1" customFormat="1" x14ac:dyDescent="0.2">
      <c r="A29" s="191" t="s">
        <v>934</v>
      </c>
      <c r="B29" s="147">
        <f>SUM('evaluacion valoradas'!B143:B146)</f>
        <v>0</v>
      </c>
      <c r="C29" s="192"/>
      <c r="D29" s="148"/>
      <c r="E29" s="193"/>
      <c r="F29" s="147">
        <f>SUM('evaluacion valoradas'!F143:F146)</f>
        <v>0</v>
      </c>
      <c r="G29" s="147">
        <f>SUM('evaluacion valoradas'!G143:G146)</f>
        <v>0</v>
      </c>
      <c r="H29" s="147">
        <f>SUM('evaluacion valoradas'!H143:H146)</f>
        <v>0</v>
      </c>
      <c r="I29" s="147">
        <f>SUM('evaluacion valoradas'!I143:I146)</f>
        <v>0</v>
      </c>
      <c r="J29" s="184">
        <v>0</v>
      </c>
      <c r="K29" s="147">
        <f>SUM('evaluacion valoradas'!J143:J146)</f>
        <v>0</v>
      </c>
      <c r="L29" s="147">
        <f>SUM('evaluacion valoradas'!K143:K146)</f>
        <v>0</v>
      </c>
      <c r="M29" s="147">
        <f>SUM('evaluacion valoradas'!L143:L146)</f>
        <v>0</v>
      </c>
      <c r="N29" s="147">
        <f>SUM('evaluacion valoradas'!M143:M146)</f>
        <v>0</v>
      </c>
      <c r="O29" s="147">
        <f>SUM('evaluacion valoradas'!N143:N146)</f>
        <v>0</v>
      </c>
      <c r="P29" s="147">
        <f>SUM('evaluacion valoradas'!O143:O146)</f>
        <v>0</v>
      </c>
      <c r="Q29" s="147">
        <f>SUM('evaluacion valoradas'!P143:P146)</f>
        <v>0</v>
      </c>
      <c r="R29" s="147">
        <f>SUM('evaluacion valoradas'!Q143:Q146)</f>
        <v>0</v>
      </c>
      <c r="S29" s="147">
        <f>SUM('evaluacion valoradas'!R143:R146)</f>
        <v>0</v>
      </c>
      <c r="T29" s="147">
        <f>SUM('evaluacion valoradas'!S143:S146)</f>
        <v>0</v>
      </c>
      <c r="U29" s="147">
        <f>SUM('evaluacion valoradas'!T143:T146)</f>
        <v>0</v>
      </c>
      <c r="V29" s="197">
        <f>SUM('evaluacion valoradas'!U143:U146)</f>
        <v>0</v>
      </c>
    </row>
    <row r="30" spans="1:22" s="1" customFormat="1" x14ac:dyDescent="0.2">
      <c r="A30" s="191" t="s">
        <v>938</v>
      </c>
      <c r="B30" s="147">
        <f>SUM('evaluacion valoradas'!B148:B154)</f>
        <v>0</v>
      </c>
      <c r="C30" s="192"/>
      <c r="D30" s="148"/>
      <c r="E30" s="193"/>
      <c r="F30" s="147">
        <f>SUM('evaluacion valoradas'!F148:F154)</f>
        <v>0</v>
      </c>
      <c r="G30" s="147">
        <f>SUM('evaluacion valoradas'!G148:G154)</f>
        <v>0</v>
      </c>
      <c r="H30" s="147">
        <f>SUM('evaluacion valoradas'!H148:H154)</f>
        <v>0</v>
      </c>
      <c r="I30" s="147">
        <f>SUM('evaluacion valoradas'!I148:I154)</f>
        <v>0</v>
      </c>
      <c r="J30" s="184">
        <v>0</v>
      </c>
      <c r="K30" s="147">
        <f>SUM('evaluacion valoradas'!J148:J154)</f>
        <v>0</v>
      </c>
      <c r="L30" s="147">
        <f>SUM('evaluacion valoradas'!K148:K154)</f>
        <v>0</v>
      </c>
      <c r="M30" s="147">
        <f>SUM('evaluacion valoradas'!L148:L154)</f>
        <v>0</v>
      </c>
      <c r="N30" s="147">
        <f>SUM('evaluacion valoradas'!M148:M154)</f>
        <v>0</v>
      </c>
      <c r="O30" s="147">
        <f>SUM('evaluacion valoradas'!N148:N154)</f>
        <v>0</v>
      </c>
      <c r="P30" s="147">
        <f>SUM('evaluacion valoradas'!O148:O154)</f>
        <v>0</v>
      </c>
      <c r="Q30" s="147">
        <f>SUM('evaluacion valoradas'!P148:P154)</f>
        <v>0</v>
      </c>
      <c r="R30" s="147">
        <f>SUM('evaluacion valoradas'!Q148:Q154)</f>
        <v>0</v>
      </c>
      <c r="S30" s="147">
        <f>SUM('evaluacion valoradas'!R148:R154)</f>
        <v>0</v>
      </c>
      <c r="T30" s="147">
        <f>SUM('evaluacion valoradas'!S148:S154)</f>
        <v>0</v>
      </c>
      <c r="U30" s="147">
        <f>SUM('evaluacion valoradas'!T148:T154)</f>
        <v>0</v>
      </c>
      <c r="V30" s="197">
        <f>SUM('evaluacion valoradas'!U148:U154)</f>
        <v>0</v>
      </c>
    </row>
    <row r="31" spans="1:22" s="1" customFormat="1" x14ac:dyDescent="0.2">
      <c r="A31" s="191" t="s">
        <v>513</v>
      </c>
      <c r="B31" s="147"/>
      <c r="C31" s="192"/>
      <c r="D31" s="148"/>
      <c r="E31" s="193"/>
      <c r="F31" s="147"/>
      <c r="G31" s="147"/>
      <c r="H31" s="147"/>
      <c r="I31" s="147"/>
      <c r="J31" s="184">
        <v>0</v>
      </c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97"/>
    </row>
    <row r="32" spans="1:22" s="1" customFormat="1" x14ac:dyDescent="0.2">
      <c r="A32" s="191" t="s">
        <v>943</v>
      </c>
      <c r="B32" s="147">
        <f>SUM('evaluacion valoradas'!B157:B169)</f>
        <v>0</v>
      </c>
      <c r="C32" s="192"/>
      <c r="D32" s="148"/>
      <c r="E32" s="193"/>
      <c r="F32" s="147">
        <f>SUM('evaluacion valoradas'!F157:F169)</f>
        <v>0</v>
      </c>
      <c r="G32" s="147">
        <f>SUM('evaluacion valoradas'!G157:G169)</f>
        <v>0</v>
      </c>
      <c r="H32" s="147">
        <f>SUM('evaluacion valoradas'!H157:H169)</f>
        <v>0</v>
      </c>
      <c r="I32" s="147">
        <f>SUM('evaluacion valoradas'!I157:I169)</f>
        <v>0</v>
      </c>
      <c r="J32" s="184">
        <v>0</v>
      </c>
      <c r="K32" s="147">
        <f>SUM('evaluacion valoradas'!J157:J169)</f>
        <v>0</v>
      </c>
      <c r="L32" s="147">
        <f>SUM('evaluacion valoradas'!K157:K169)</f>
        <v>0</v>
      </c>
      <c r="M32" s="147">
        <f>SUM('evaluacion valoradas'!L157:L169)</f>
        <v>0</v>
      </c>
      <c r="N32" s="147">
        <f>SUM('evaluacion valoradas'!M157:M169)</f>
        <v>0</v>
      </c>
      <c r="O32" s="147">
        <f>SUM('evaluacion valoradas'!N157:N169)</f>
        <v>0</v>
      </c>
      <c r="P32" s="147">
        <f>SUM('evaluacion valoradas'!O157:O169)</f>
        <v>0</v>
      </c>
      <c r="Q32" s="147">
        <f>SUM('evaluacion valoradas'!P157:P169)</f>
        <v>0</v>
      </c>
      <c r="R32" s="147">
        <f>SUM('evaluacion valoradas'!Q157:Q169)</f>
        <v>0</v>
      </c>
      <c r="S32" s="147">
        <f>SUM('evaluacion valoradas'!R157:R169)</f>
        <v>0</v>
      </c>
      <c r="T32" s="147">
        <f>SUM('evaluacion valoradas'!S157:S169)</f>
        <v>0</v>
      </c>
      <c r="U32" s="147">
        <f>SUM('evaluacion valoradas'!T157:T169)</f>
        <v>0</v>
      </c>
      <c r="V32" s="197">
        <f>SUM('evaluacion valoradas'!U157:U169)</f>
        <v>0</v>
      </c>
    </row>
    <row r="33" spans="1:22" s="1" customFormat="1" x14ac:dyDescent="0.2">
      <c r="A33" s="148" t="s">
        <v>514</v>
      </c>
      <c r="B33" s="147">
        <f>SUM('evaluacion valoradas'!B171:B177)</f>
        <v>16</v>
      </c>
      <c r="C33" s="167"/>
      <c r="D33" s="148"/>
      <c r="E33" s="149"/>
      <c r="F33" s="147">
        <f>SUM('evaluacion valoradas'!F171:F177)</f>
        <v>2</v>
      </c>
      <c r="G33" s="147">
        <f>SUM('evaluacion valoradas'!G171:G177)</f>
        <v>6029680</v>
      </c>
      <c r="H33" s="147">
        <f>SUM('evaluacion valoradas'!H171:H177)</f>
        <v>0</v>
      </c>
      <c r="I33" s="147">
        <f>SUM('evaluacion valoradas'!I171:I177)</f>
        <v>0</v>
      </c>
      <c r="J33" s="184">
        <f t="shared" si="0"/>
        <v>0</v>
      </c>
      <c r="K33" s="147">
        <f>SUM('evaluacion valoradas'!J171:J177)</f>
        <v>0</v>
      </c>
      <c r="L33" s="147">
        <f>SUM('evaluacion valoradas'!K171:K177)</f>
        <v>0</v>
      </c>
      <c r="M33" s="147">
        <f>SUM('evaluacion valoradas'!L171:L177)</f>
        <v>0</v>
      </c>
      <c r="N33" s="147">
        <f>SUM('evaluacion valoradas'!M171:M177)</f>
        <v>0</v>
      </c>
      <c r="O33" s="147">
        <f>SUM('evaluacion valoradas'!N171:N177)</f>
        <v>0</v>
      </c>
      <c r="P33" s="147">
        <f>SUM('evaluacion valoradas'!O171:O177)</f>
        <v>0</v>
      </c>
      <c r="Q33" s="147">
        <f>SUM('evaluacion valoradas'!P171:P177)</f>
        <v>0</v>
      </c>
      <c r="R33" s="147">
        <f>SUM('evaluacion valoradas'!Q171:Q177)</f>
        <v>0</v>
      </c>
      <c r="S33" s="147">
        <f>SUM('evaluacion valoradas'!R171:R177)</f>
        <v>0</v>
      </c>
      <c r="T33" s="147">
        <f>SUM('evaluacion valoradas'!S171:S177)</f>
        <v>0</v>
      </c>
      <c r="U33" s="147">
        <f>SUM('evaluacion valoradas'!T171:T177)</f>
        <v>0</v>
      </c>
      <c r="V33" s="197">
        <f>SUM('evaluacion valoradas'!U171:U177)</f>
        <v>0</v>
      </c>
    </row>
    <row r="34" spans="1:22" s="1" customFormat="1" x14ac:dyDescent="0.2">
      <c r="A34" s="148" t="s">
        <v>516</v>
      </c>
      <c r="B34" s="147">
        <f>SUM('evaluacion valoradas'!B179:B189)</f>
        <v>0</v>
      </c>
      <c r="C34" s="167"/>
      <c r="D34" s="148"/>
      <c r="E34" s="149"/>
      <c r="F34" s="147">
        <f>SUM('evaluacion valoradas'!F179:F189)</f>
        <v>0</v>
      </c>
      <c r="G34" s="147">
        <f>SUM('evaluacion valoradas'!G179:G189)</f>
        <v>0</v>
      </c>
      <c r="H34" s="147">
        <f>SUM('evaluacion valoradas'!H179:H189)</f>
        <v>0</v>
      </c>
      <c r="I34" s="147">
        <f>SUM('evaluacion valoradas'!I179:I189)</f>
        <v>0</v>
      </c>
      <c r="J34" s="184">
        <v>0</v>
      </c>
      <c r="K34" s="147">
        <f>SUM('evaluacion valoradas'!J179:J189)</f>
        <v>0</v>
      </c>
      <c r="L34" s="147">
        <f>SUM('evaluacion valoradas'!K179:K189)</f>
        <v>0</v>
      </c>
      <c r="M34" s="147">
        <f>SUM('evaluacion valoradas'!L179:L189)</f>
        <v>0</v>
      </c>
      <c r="N34" s="147">
        <f>SUM('evaluacion valoradas'!M179:M189)</f>
        <v>0</v>
      </c>
      <c r="O34" s="147">
        <f>SUM('evaluacion valoradas'!N179:N189)</f>
        <v>0</v>
      </c>
      <c r="P34" s="147">
        <f>SUM('evaluacion valoradas'!O179:O189)</f>
        <v>0</v>
      </c>
      <c r="Q34" s="147">
        <f>SUM('evaluacion valoradas'!P179:P189)</f>
        <v>0</v>
      </c>
      <c r="R34" s="147">
        <f>SUM('evaluacion valoradas'!Q179:Q189)</f>
        <v>0</v>
      </c>
      <c r="S34" s="147">
        <f>SUM('evaluacion valoradas'!R179:R189)</f>
        <v>0</v>
      </c>
      <c r="T34" s="147">
        <f>SUM('evaluacion valoradas'!S179:S189)</f>
        <v>0</v>
      </c>
      <c r="U34" s="147">
        <f>SUM('evaluacion valoradas'!T179:T189)</f>
        <v>0</v>
      </c>
      <c r="V34" s="197">
        <f>SUM('evaluacion valoradas'!U179:U189)</f>
        <v>0</v>
      </c>
    </row>
    <row r="35" spans="1:22" s="1" customFormat="1" x14ac:dyDescent="0.2">
      <c r="A35" s="148" t="s">
        <v>521</v>
      </c>
      <c r="B35" s="147">
        <f>SUM('evaluacion valoradas'!B191:B192)</f>
        <v>0</v>
      </c>
      <c r="C35" s="167"/>
      <c r="D35" s="148"/>
      <c r="E35" s="149"/>
      <c r="F35" s="147">
        <f>SUM('evaluacion valoradas'!F191:F192)</f>
        <v>0</v>
      </c>
      <c r="G35" s="147">
        <f>SUM('evaluacion valoradas'!G191:G192)</f>
        <v>0</v>
      </c>
      <c r="H35" s="147">
        <f>SUM('evaluacion valoradas'!H191:H192)</f>
        <v>0</v>
      </c>
      <c r="I35" s="147">
        <f>SUM('evaluacion valoradas'!I191:I192)</f>
        <v>0</v>
      </c>
      <c r="J35" s="184">
        <v>0</v>
      </c>
      <c r="K35" s="147">
        <f>SUM('evaluacion valoradas'!J191:J192)</f>
        <v>0</v>
      </c>
      <c r="L35" s="147">
        <f>SUM('evaluacion valoradas'!K191:K192)</f>
        <v>0</v>
      </c>
      <c r="M35" s="147">
        <f>SUM('evaluacion valoradas'!L191:L192)</f>
        <v>0</v>
      </c>
      <c r="N35" s="147">
        <f>SUM('evaluacion valoradas'!M191:M192)</f>
        <v>0</v>
      </c>
      <c r="O35" s="147">
        <f>SUM('evaluacion valoradas'!N191:N192)</f>
        <v>0</v>
      </c>
      <c r="P35" s="147">
        <f>SUM('evaluacion valoradas'!O191:O192)</f>
        <v>0</v>
      </c>
      <c r="Q35" s="147">
        <f>SUM('evaluacion valoradas'!P191:P192)</f>
        <v>0</v>
      </c>
      <c r="R35" s="147">
        <f>SUM('evaluacion valoradas'!Q191:Q192)</f>
        <v>0</v>
      </c>
      <c r="S35" s="147">
        <f>SUM('evaluacion valoradas'!R191:R192)</f>
        <v>0</v>
      </c>
      <c r="T35" s="147">
        <f>SUM('evaluacion valoradas'!S191:S192)</f>
        <v>0</v>
      </c>
      <c r="U35" s="147">
        <f>SUM('evaluacion valoradas'!T191:T192)</f>
        <v>0</v>
      </c>
      <c r="V35" s="197">
        <f>SUM('evaluacion valoradas'!U191:U192)</f>
        <v>0</v>
      </c>
    </row>
    <row r="36" spans="1:22" s="1" customFormat="1" x14ac:dyDescent="0.2">
      <c r="A36" s="148" t="s">
        <v>522</v>
      </c>
      <c r="B36" s="147">
        <f>SUM('evaluacion valoradas'!B194:B195)</f>
        <v>0</v>
      </c>
      <c r="C36" s="167"/>
      <c r="D36" s="148"/>
      <c r="E36" s="149"/>
      <c r="F36" s="147">
        <f>SUM('evaluacion valoradas'!F194:F195)</f>
        <v>0</v>
      </c>
      <c r="G36" s="147">
        <f>SUM('evaluacion valoradas'!G194:G195)</f>
        <v>0</v>
      </c>
      <c r="H36" s="147">
        <f>SUM('evaluacion valoradas'!H194:H195)</f>
        <v>0</v>
      </c>
      <c r="I36" s="147">
        <f>SUM('evaluacion valoradas'!I194:I195)</f>
        <v>0</v>
      </c>
      <c r="J36" s="184">
        <v>0</v>
      </c>
      <c r="K36" s="147">
        <f>SUM('evaluacion valoradas'!J194:J195)</f>
        <v>0</v>
      </c>
      <c r="L36" s="147">
        <f>SUM('evaluacion valoradas'!K194:K195)</f>
        <v>0</v>
      </c>
      <c r="M36" s="147">
        <f>SUM('evaluacion valoradas'!L194:L195)</f>
        <v>0</v>
      </c>
      <c r="N36" s="147">
        <f>SUM('evaluacion valoradas'!M194:M195)</f>
        <v>0</v>
      </c>
      <c r="O36" s="147">
        <f>SUM('evaluacion valoradas'!N194:N195)</f>
        <v>0</v>
      </c>
      <c r="P36" s="147">
        <f>SUM('evaluacion valoradas'!O194:O195)</f>
        <v>0</v>
      </c>
      <c r="Q36" s="147">
        <f>SUM('evaluacion valoradas'!P194:P195)</f>
        <v>0</v>
      </c>
      <c r="R36" s="147">
        <f>SUM('evaluacion valoradas'!Q194:Q195)</f>
        <v>0</v>
      </c>
      <c r="S36" s="147">
        <f>SUM('evaluacion valoradas'!R194:R195)</f>
        <v>0</v>
      </c>
      <c r="T36" s="147">
        <f>SUM('evaluacion valoradas'!S194:S195)</f>
        <v>0</v>
      </c>
      <c r="U36" s="147">
        <f>SUM('evaluacion valoradas'!T194:T195)</f>
        <v>0</v>
      </c>
      <c r="V36" s="197">
        <f>SUM('evaluacion valoradas'!U194:U195)</f>
        <v>0</v>
      </c>
    </row>
    <row r="37" spans="1:22" s="1" customFormat="1" x14ac:dyDescent="0.2">
      <c r="A37" s="148" t="s">
        <v>523</v>
      </c>
      <c r="B37" s="147">
        <f>SUM('evaluacion valoradas'!B197:B198)</f>
        <v>0</v>
      </c>
      <c r="C37" s="167"/>
      <c r="D37" s="148"/>
      <c r="E37" s="149"/>
      <c r="F37" s="147">
        <f>SUM('evaluacion valoradas'!F197:F198)</f>
        <v>0</v>
      </c>
      <c r="G37" s="147">
        <f>SUM('evaluacion valoradas'!G197:G198)</f>
        <v>0</v>
      </c>
      <c r="H37" s="147">
        <f>SUM('evaluacion valoradas'!H197:H198)</f>
        <v>0</v>
      </c>
      <c r="I37" s="147">
        <f>SUM('evaluacion valoradas'!I197:I198)</f>
        <v>0</v>
      </c>
      <c r="J37" s="184">
        <v>0</v>
      </c>
      <c r="K37" s="147">
        <f>SUM('evaluacion valoradas'!J197:J198)</f>
        <v>0</v>
      </c>
      <c r="L37" s="147">
        <f>SUM('evaluacion valoradas'!K197:K198)</f>
        <v>0</v>
      </c>
      <c r="M37" s="147">
        <f>SUM('evaluacion valoradas'!L197:L198)</f>
        <v>0</v>
      </c>
      <c r="N37" s="147">
        <f>SUM('evaluacion valoradas'!M197:M198)</f>
        <v>0</v>
      </c>
      <c r="O37" s="147">
        <f>SUM('evaluacion valoradas'!N197:N198)</f>
        <v>0</v>
      </c>
      <c r="P37" s="147">
        <f>SUM('evaluacion valoradas'!O197:O198)</f>
        <v>0</v>
      </c>
      <c r="Q37" s="147">
        <f>SUM('evaluacion valoradas'!P197:P198)</f>
        <v>0</v>
      </c>
      <c r="R37" s="147">
        <f>SUM('evaluacion valoradas'!Q197:Q198)</f>
        <v>0</v>
      </c>
      <c r="S37" s="147">
        <f>SUM('evaluacion valoradas'!R197:R198)</f>
        <v>0</v>
      </c>
      <c r="T37" s="147">
        <f>SUM('evaluacion valoradas'!S197:S198)</f>
        <v>0</v>
      </c>
      <c r="U37" s="147">
        <f>SUM('evaluacion valoradas'!T197:T198)</f>
        <v>0</v>
      </c>
      <c r="V37" s="197">
        <f>SUM('evaluacion valoradas'!U197:U198)</f>
        <v>0</v>
      </c>
    </row>
    <row r="38" spans="1:22" s="1" customFormat="1" x14ac:dyDescent="0.2">
      <c r="A38" s="148" t="s">
        <v>525</v>
      </c>
      <c r="B38" s="147">
        <f>SUM('evaluacion valoradas'!B197:B198)</f>
        <v>0</v>
      </c>
      <c r="C38" s="167"/>
      <c r="D38" s="148"/>
      <c r="E38" s="149"/>
      <c r="F38" s="147">
        <f>SUM('evaluacion valoradas'!F197:F198)</f>
        <v>0</v>
      </c>
      <c r="G38" s="147">
        <f>SUM('evaluacion valoradas'!G197:G198)</f>
        <v>0</v>
      </c>
      <c r="H38" s="147">
        <f>SUM('evaluacion valoradas'!H197:H198)</f>
        <v>0</v>
      </c>
      <c r="I38" s="147">
        <f>SUM('evaluacion valoradas'!I197:I198)</f>
        <v>0</v>
      </c>
      <c r="J38" s="184">
        <v>0</v>
      </c>
      <c r="K38" s="147">
        <f>SUM('evaluacion valoradas'!J197:J198)</f>
        <v>0</v>
      </c>
      <c r="L38" s="147">
        <f>SUM('evaluacion valoradas'!K197:K198)</f>
        <v>0</v>
      </c>
      <c r="M38" s="147">
        <f>SUM('evaluacion valoradas'!L197:L198)</f>
        <v>0</v>
      </c>
      <c r="N38" s="147">
        <f>SUM('evaluacion valoradas'!M197:M198)</f>
        <v>0</v>
      </c>
      <c r="O38" s="147">
        <f>SUM('evaluacion valoradas'!N197:N198)</f>
        <v>0</v>
      </c>
      <c r="P38" s="147">
        <f>SUM('evaluacion valoradas'!O197:O198)</f>
        <v>0</v>
      </c>
      <c r="Q38" s="147">
        <f>SUM('evaluacion valoradas'!P197:P198)</f>
        <v>0</v>
      </c>
      <c r="R38" s="147">
        <f>SUM('evaluacion valoradas'!Q197:Q198)</f>
        <v>0</v>
      </c>
      <c r="S38" s="147">
        <f>SUM('evaluacion valoradas'!R197:R198)</f>
        <v>0</v>
      </c>
      <c r="T38" s="147">
        <f>SUM('evaluacion valoradas'!S197:S198)</f>
        <v>0</v>
      </c>
      <c r="U38" s="147">
        <f>SUM('evaluacion valoradas'!T197:T198)</f>
        <v>0</v>
      </c>
      <c r="V38" s="197">
        <f>SUM('evaluacion valoradas'!U197:U198)</f>
        <v>0</v>
      </c>
    </row>
    <row r="39" spans="1:22" s="1" customFormat="1" x14ac:dyDescent="0.2">
      <c r="A39" s="148" t="s">
        <v>526</v>
      </c>
      <c r="B39" s="147">
        <f>SUM('evaluacion valoradas'!B203:B211)</f>
        <v>0</v>
      </c>
      <c r="C39" s="167"/>
      <c r="D39" s="148"/>
      <c r="E39" s="149"/>
      <c r="F39" s="147">
        <f>SUM('evaluacion valoradas'!F203:F211)</f>
        <v>0</v>
      </c>
      <c r="G39" s="147">
        <f>SUM('evaluacion valoradas'!G203:G211)</f>
        <v>0</v>
      </c>
      <c r="H39" s="147">
        <f>SUM('evaluacion valoradas'!H203:H211)</f>
        <v>0</v>
      </c>
      <c r="I39" s="147">
        <f>SUM('evaluacion valoradas'!I203:I211)</f>
        <v>0</v>
      </c>
      <c r="J39" s="184">
        <v>0</v>
      </c>
      <c r="K39" s="147">
        <f>SUM('evaluacion valoradas'!J203:J211)</f>
        <v>0</v>
      </c>
      <c r="L39" s="147">
        <f>SUM('evaluacion valoradas'!K203:K211)</f>
        <v>0</v>
      </c>
      <c r="M39" s="147">
        <f>SUM('evaluacion valoradas'!L203:L211)</f>
        <v>0</v>
      </c>
      <c r="N39" s="147">
        <f>SUM('evaluacion valoradas'!M203:M211)</f>
        <v>0</v>
      </c>
      <c r="O39" s="147">
        <f>SUM('evaluacion valoradas'!N203:N211)</f>
        <v>0</v>
      </c>
      <c r="P39" s="147">
        <f>SUM('evaluacion valoradas'!O203:O211)</f>
        <v>0</v>
      </c>
      <c r="Q39" s="147">
        <f>SUM('evaluacion valoradas'!P203:P211)</f>
        <v>0</v>
      </c>
      <c r="R39" s="147">
        <f>SUM('evaluacion valoradas'!Q203:Q211)</f>
        <v>0</v>
      </c>
      <c r="S39" s="147">
        <f>SUM('evaluacion valoradas'!R203:R211)</f>
        <v>0</v>
      </c>
      <c r="T39" s="147">
        <f>SUM('evaluacion valoradas'!S203:S211)</f>
        <v>0</v>
      </c>
      <c r="U39" s="147">
        <f>SUM('evaluacion valoradas'!T203:T211)</f>
        <v>0</v>
      </c>
      <c r="V39" s="197">
        <f>SUM('evaluacion valoradas'!U203:U211)</f>
        <v>0</v>
      </c>
    </row>
    <row r="40" spans="1:22" s="1" customFormat="1" x14ac:dyDescent="0.2">
      <c r="A40" s="148" t="s">
        <v>527</v>
      </c>
      <c r="B40" s="147">
        <f>SUM('evaluacion valoradas'!B213:B226)</f>
        <v>428</v>
      </c>
      <c r="C40" s="167"/>
      <c r="D40" s="148"/>
      <c r="E40" s="149"/>
      <c r="F40" s="147">
        <f>SUM('evaluacion valoradas'!F213:F226)</f>
        <v>86</v>
      </c>
      <c r="G40" s="147">
        <f>SUM('evaluacion valoradas'!G213:G226)</f>
        <v>149713260</v>
      </c>
      <c r="H40" s="147">
        <f>SUM('evaluacion valoradas'!H213:H226)</f>
        <v>23</v>
      </c>
      <c r="I40" s="147">
        <f>SUM('evaluacion valoradas'!I213:I226)</f>
        <v>15239790</v>
      </c>
      <c r="J40" s="186">
        <f t="shared" si="0"/>
        <v>26.744186046511626</v>
      </c>
      <c r="K40" s="147">
        <f>SUM('evaluacion valoradas'!J213:J226)</f>
        <v>23</v>
      </c>
      <c r="L40" s="147">
        <f>SUM('evaluacion valoradas'!K213:K226)</f>
        <v>0</v>
      </c>
      <c r="M40" s="147">
        <f>SUM('evaluacion valoradas'!L213:L226)</f>
        <v>0</v>
      </c>
      <c r="N40" s="147">
        <f>SUM('evaluacion valoradas'!M213:M226)</f>
        <v>0</v>
      </c>
      <c r="O40" s="147">
        <f>SUM('evaluacion valoradas'!N213:N226)</f>
        <v>0</v>
      </c>
      <c r="P40" s="147">
        <f>SUM('evaluacion valoradas'!O213:O226)</f>
        <v>0</v>
      </c>
      <c r="Q40" s="147">
        <f>SUM('evaluacion valoradas'!P213:P226)</f>
        <v>0</v>
      </c>
      <c r="R40" s="147">
        <f>SUM('evaluacion valoradas'!Q213:Q226)</f>
        <v>0</v>
      </c>
      <c r="S40" s="147">
        <f>SUM('evaluacion valoradas'!R213:R226)</f>
        <v>0</v>
      </c>
      <c r="T40" s="147">
        <f>SUM('evaluacion valoradas'!S213:S226)</f>
        <v>0</v>
      </c>
      <c r="U40" s="147">
        <f>SUM('evaluacion valoradas'!T213:T226)</f>
        <v>0</v>
      </c>
      <c r="V40" s="197">
        <f>SUM('evaluacion valoradas'!U213:U226)</f>
        <v>0</v>
      </c>
    </row>
    <row r="41" spans="1:22" s="1" customFormat="1" x14ac:dyDescent="0.2">
      <c r="A41" s="148" t="s">
        <v>541</v>
      </c>
      <c r="B41" s="147"/>
      <c r="C41" s="167"/>
      <c r="D41" s="148"/>
      <c r="E41" s="149"/>
      <c r="F41" s="147"/>
      <c r="G41" s="147"/>
      <c r="H41" s="147"/>
      <c r="I41" s="147"/>
      <c r="J41" s="184">
        <v>0</v>
      </c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97"/>
    </row>
    <row r="42" spans="1:22" s="1" customFormat="1" x14ac:dyDescent="0.2">
      <c r="A42" s="148" t="s">
        <v>542</v>
      </c>
      <c r="B42" s="147">
        <f>SUM('evaluacion valoradas'!B229:B235)</f>
        <v>0</v>
      </c>
      <c r="C42" s="167"/>
      <c r="D42" s="148"/>
      <c r="E42" s="149"/>
      <c r="F42" s="147">
        <f>SUM('evaluacion valoradas'!F229:F235)</f>
        <v>0</v>
      </c>
      <c r="G42" s="147">
        <f>SUM('evaluacion valoradas'!G229:G235)</f>
        <v>0</v>
      </c>
      <c r="H42" s="147">
        <f>SUM('evaluacion valoradas'!H229:H235)</f>
        <v>0</v>
      </c>
      <c r="I42" s="147">
        <f>SUM('evaluacion valoradas'!I229:I235)</f>
        <v>0</v>
      </c>
      <c r="J42" s="184">
        <v>0</v>
      </c>
      <c r="K42" s="147">
        <f>SUM('evaluacion valoradas'!J229:J235)</f>
        <v>0</v>
      </c>
      <c r="L42" s="147">
        <f>SUM('evaluacion valoradas'!K229:K235)</f>
        <v>0</v>
      </c>
      <c r="M42" s="147">
        <f>SUM('evaluacion valoradas'!L229:L235)</f>
        <v>0</v>
      </c>
      <c r="N42" s="147">
        <f>SUM('evaluacion valoradas'!M229:M235)</f>
        <v>0</v>
      </c>
      <c r="O42" s="147">
        <f>SUM('evaluacion valoradas'!N229:N235)</f>
        <v>0</v>
      </c>
      <c r="P42" s="147">
        <f>SUM('evaluacion valoradas'!O229:O235)</f>
        <v>0</v>
      </c>
      <c r="Q42" s="147">
        <f>SUM('evaluacion valoradas'!P229:P235)</f>
        <v>0</v>
      </c>
      <c r="R42" s="147">
        <f>SUM('evaluacion valoradas'!Q229:Q235)</f>
        <v>0</v>
      </c>
      <c r="S42" s="147">
        <f>SUM('evaluacion valoradas'!R229:R235)</f>
        <v>0</v>
      </c>
      <c r="T42" s="147">
        <f>SUM('evaluacion valoradas'!S229:S235)</f>
        <v>0</v>
      </c>
      <c r="U42" s="147">
        <f>SUM('evaluacion valoradas'!T229:T235)</f>
        <v>0</v>
      </c>
      <c r="V42" s="197">
        <f>SUM('evaluacion valoradas'!U229:U235)</f>
        <v>0</v>
      </c>
    </row>
    <row r="43" spans="1:22" s="1" customFormat="1" x14ac:dyDescent="0.2">
      <c r="A43" s="148" t="s">
        <v>543</v>
      </c>
      <c r="B43" s="147">
        <f>SUM('evaluacion valoradas'!B237:B240)</f>
        <v>0</v>
      </c>
      <c r="C43" s="167"/>
      <c r="D43" s="148"/>
      <c r="E43" s="149"/>
      <c r="F43" s="147">
        <f>SUM('evaluacion valoradas'!F237:F240)</f>
        <v>0</v>
      </c>
      <c r="G43" s="147">
        <f>SUM('evaluacion valoradas'!G237:G240)</f>
        <v>0</v>
      </c>
      <c r="H43" s="147">
        <f>SUM('evaluacion valoradas'!H237:H240)</f>
        <v>0</v>
      </c>
      <c r="I43" s="147">
        <f>SUM('evaluacion valoradas'!I237:I240)</f>
        <v>0</v>
      </c>
      <c r="J43" s="184">
        <v>0</v>
      </c>
      <c r="K43" s="147">
        <f>SUM('evaluacion valoradas'!J237:J240)</f>
        <v>0</v>
      </c>
      <c r="L43" s="147">
        <f>SUM('evaluacion valoradas'!K237:K240)</f>
        <v>0</v>
      </c>
      <c r="M43" s="147">
        <f>SUM('evaluacion valoradas'!L237:L240)</f>
        <v>0</v>
      </c>
      <c r="N43" s="147">
        <f>SUM('evaluacion valoradas'!M237:M240)</f>
        <v>0</v>
      </c>
      <c r="O43" s="147">
        <f>SUM('evaluacion valoradas'!N237:N240)</f>
        <v>0</v>
      </c>
      <c r="P43" s="147">
        <f>SUM('evaluacion valoradas'!O237:O240)</f>
        <v>0</v>
      </c>
      <c r="Q43" s="147">
        <f>SUM('evaluacion valoradas'!P237:P240)</f>
        <v>0</v>
      </c>
      <c r="R43" s="147">
        <f>SUM('evaluacion valoradas'!Q237:Q240)</f>
        <v>0</v>
      </c>
      <c r="S43" s="147">
        <f>SUM('evaluacion valoradas'!R237:R240)</f>
        <v>0</v>
      </c>
      <c r="T43" s="147">
        <f>SUM('evaluacion valoradas'!S237:S240)</f>
        <v>0</v>
      </c>
      <c r="U43" s="147">
        <f>SUM('evaluacion valoradas'!T237:T240)</f>
        <v>0</v>
      </c>
      <c r="V43" s="197">
        <f>SUM('evaluacion valoradas'!U237:U240)</f>
        <v>0</v>
      </c>
    </row>
    <row r="44" spans="1:22" s="1" customFormat="1" x14ac:dyDescent="0.2">
      <c r="A44" s="148" t="s">
        <v>544</v>
      </c>
      <c r="B44" s="147">
        <f>SUM('evaluacion valoradas'!B242:B244)</f>
        <v>0</v>
      </c>
      <c r="C44" s="167"/>
      <c r="D44" s="148"/>
      <c r="E44" s="149"/>
      <c r="F44" s="147">
        <f>SUM('evaluacion valoradas'!F242:F244)</f>
        <v>0</v>
      </c>
      <c r="G44" s="147">
        <f>SUM('evaluacion valoradas'!G242:G244)</f>
        <v>0</v>
      </c>
      <c r="H44" s="147">
        <f>SUM('evaluacion valoradas'!H242:H244)</f>
        <v>0</v>
      </c>
      <c r="I44" s="147">
        <f>SUM('evaluacion valoradas'!I242:I244)</f>
        <v>0</v>
      </c>
      <c r="J44" s="184">
        <v>0</v>
      </c>
      <c r="K44" s="147">
        <f>SUM('evaluacion valoradas'!J242:J244)</f>
        <v>0</v>
      </c>
      <c r="L44" s="147">
        <f>SUM('evaluacion valoradas'!K242:K244)</f>
        <v>0</v>
      </c>
      <c r="M44" s="147">
        <f>SUM('evaluacion valoradas'!L242:L244)</f>
        <v>0</v>
      </c>
      <c r="N44" s="147">
        <f>SUM('evaluacion valoradas'!M242:M244)</f>
        <v>0</v>
      </c>
      <c r="O44" s="147">
        <f>SUM('evaluacion valoradas'!N242:N244)</f>
        <v>0</v>
      </c>
      <c r="P44" s="147">
        <f>SUM('evaluacion valoradas'!O242:O244)</f>
        <v>0</v>
      </c>
      <c r="Q44" s="147">
        <f>SUM('evaluacion valoradas'!P242:P244)</f>
        <v>0</v>
      </c>
      <c r="R44" s="147">
        <f>SUM('evaluacion valoradas'!Q242:Q244)</f>
        <v>0</v>
      </c>
      <c r="S44" s="147">
        <f>SUM('evaluacion valoradas'!R242:R244)</f>
        <v>0</v>
      </c>
      <c r="T44" s="147">
        <f>SUM('evaluacion valoradas'!S242:S244)</f>
        <v>0</v>
      </c>
      <c r="U44" s="147">
        <f>SUM('evaluacion valoradas'!T242:T244)</f>
        <v>0</v>
      </c>
      <c r="V44" s="197">
        <f>SUM('evaluacion valoradas'!U242:U244)</f>
        <v>0</v>
      </c>
    </row>
    <row r="45" spans="1:22" s="1" customFormat="1" x14ac:dyDescent="0.2">
      <c r="A45" s="148" t="s">
        <v>545</v>
      </c>
      <c r="B45" s="147"/>
      <c r="C45" s="167"/>
      <c r="D45" s="148"/>
      <c r="E45" s="149"/>
      <c r="F45" s="147"/>
      <c r="G45" s="147"/>
      <c r="H45" s="147"/>
      <c r="I45" s="147"/>
      <c r="J45" s="184">
        <v>0</v>
      </c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97"/>
    </row>
    <row r="46" spans="1:22" s="1" customFormat="1" x14ac:dyDescent="0.2">
      <c r="A46" s="148" t="s">
        <v>546</v>
      </c>
      <c r="B46" s="147">
        <f>SUM('evaluacion valoradas'!B247:B248)</f>
        <v>0</v>
      </c>
      <c r="C46" s="167"/>
      <c r="D46" s="148"/>
      <c r="E46" s="149"/>
      <c r="F46" s="147">
        <f>SUM('evaluacion valoradas'!F247:F248)</f>
        <v>0</v>
      </c>
      <c r="G46" s="147">
        <f>SUM('evaluacion valoradas'!G247:G248)</f>
        <v>0</v>
      </c>
      <c r="H46" s="147">
        <f>SUM('evaluacion valoradas'!H247:H248)</f>
        <v>0</v>
      </c>
      <c r="I46" s="147">
        <f>SUM('evaluacion valoradas'!I247:I248)</f>
        <v>0</v>
      </c>
      <c r="J46" s="184">
        <v>0</v>
      </c>
      <c r="K46" s="147">
        <f>SUM('evaluacion valoradas'!J247:J248)</f>
        <v>0</v>
      </c>
      <c r="L46" s="147">
        <f>SUM('evaluacion valoradas'!K247:K248)</f>
        <v>0</v>
      </c>
      <c r="M46" s="147">
        <f>SUM('evaluacion valoradas'!L247:L248)</f>
        <v>0</v>
      </c>
      <c r="N46" s="147">
        <f>SUM('evaluacion valoradas'!M247:M248)</f>
        <v>0</v>
      </c>
      <c r="O46" s="147">
        <f>SUM('evaluacion valoradas'!N247:N248)</f>
        <v>0</v>
      </c>
      <c r="P46" s="147">
        <f>SUM('evaluacion valoradas'!O247:O248)</f>
        <v>0</v>
      </c>
      <c r="Q46" s="147">
        <f>SUM('evaluacion valoradas'!P247:P248)</f>
        <v>0</v>
      </c>
      <c r="R46" s="147">
        <f>SUM('evaluacion valoradas'!Q247:Q248)</f>
        <v>0</v>
      </c>
      <c r="S46" s="147">
        <f>SUM('evaluacion valoradas'!R247:R248)</f>
        <v>0</v>
      </c>
      <c r="T46" s="147">
        <f>SUM('evaluacion valoradas'!S247:S248)</f>
        <v>0</v>
      </c>
      <c r="U46" s="147">
        <f>SUM('evaluacion valoradas'!T247:T248)</f>
        <v>0</v>
      </c>
      <c r="V46" s="197">
        <f>SUM('evaluacion valoradas'!U247:U248)</f>
        <v>0</v>
      </c>
    </row>
    <row r="47" spans="1:22" s="1" customFormat="1" ht="15" thickBot="1" x14ac:dyDescent="0.25">
      <c r="A47" s="148" t="s">
        <v>547</v>
      </c>
      <c r="B47" s="147">
        <f>SUM('evaluacion valoradas'!B250:B253)</f>
        <v>0</v>
      </c>
      <c r="C47" s="167"/>
      <c r="D47" s="148"/>
      <c r="E47" s="149"/>
      <c r="F47" s="147">
        <f>SUM('evaluacion valoradas'!F250:F253)</f>
        <v>0</v>
      </c>
      <c r="G47" s="147">
        <f>SUM('evaluacion valoradas'!G250:G253)</f>
        <v>0</v>
      </c>
      <c r="H47" s="147">
        <f>SUM('evaluacion valoradas'!H250:H253)</f>
        <v>0</v>
      </c>
      <c r="I47" s="147">
        <f>SUM('evaluacion valoradas'!I250:I253)</f>
        <v>0</v>
      </c>
      <c r="J47" s="185">
        <v>0</v>
      </c>
      <c r="K47" s="147">
        <f>SUM('evaluacion valoradas'!J250:J253)</f>
        <v>0</v>
      </c>
      <c r="L47" s="147">
        <f>SUM('evaluacion valoradas'!K250:K253)</f>
        <v>0</v>
      </c>
      <c r="M47" s="147">
        <f>SUM('evaluacion valoradas'!L250:L253)</f>
        <v>0</v>
      </c>
      <c r="N47" s="147">
        <f>SUM('evaluacion valoradas'!M250:M253)</f>
        <v>0</v>
      </c>
      <c r="O47" s="147">
        <f>SUM('evaluacion valoradas'!N250:N253)</f>
        <v>0</v>
      </c>
      <c r="P47" s="147">
        <f>SUM('evaluacion valoradas'!O250:O253)</f>
        <v>0</v>
      </c>
      <c r="Q47" s="147">
        <f>SUM('evaluacion valoradas'!P250:P253)</f>
        <v>0</v>
      </c>
      <c r="R47" s="147">
        <f>SUM('evaluacion valoradas'!Q250:Q253)</f>
        <v>0</v>
      </c>
      <c r="S47" s="147">
        <f>SUM('evaluacion valoradas'!R250:R253)</f>
        <v>0</v>
      </c>
      <c r="T47" s="147">
        <f>SUM('evaluacion valoradas'!S250:S253)</f>
        <v>0</v>
      </c>
      <c r="U47" s="147">
        <f>SUM('evaluacion valoradas'!T250:T253)</f>
        <v>0</v>
      </c>
      <c r="V47" s="197">
        <f>SUM('evaluacion valoradas'!U250:U253)</f>
        <v>0</v>
      </c>
    </row>
    <row r="48" spans="1:22" s="1" customFormat="1" ht="18.75" thickBot="1" x14ac:dyDescent="0.25">
      <c r="A48" s="70" t="s">
        <v>548</v>
      </c>
      <c r="B48" s="119">
        <f>SUM(B6:B47)</f>
        <v>444</v>
      </c>
      <c r="C48" s="82"/>
      <c r="D48" s="70"/>
      <c r="E48" s="71"/>
      <c r="F48" s="119">
        <f>SUM(F6:F47)</f>
        <v>90</v>
      </c>
      <c r="G48" s="119">
        <f>SUM(G6:G47)</f>
        <v>163832240</v>
      </c>
      <c r="H48" s="119">
        <f t="shared" ref="H48:V48" si="1">SUM(H6:H47)</f>
        <v>23</v>
      </c>
      <c r="I48" s="119">
        <f t="shared" si="1"/>
        <v>15239790</v>
      </c>
      <c r="J48" s="188">
        <f t="shared" si="0"/>
        <v>25.555555555555554</v>
      </c>
      <c r="K48" s="119">
        <f t="shared" si="1"/>
        <v>23</v>
      </c>
      <c r="L48" s="119">
        <f t="shared" si="1"/>
        <v>0</v>
      </c>
      <c r="M48" s="119">
        <f t="shared" si="1"/>
        <v>0</v>
      </c>
      <c r="N48" s="119">
        <f t="shared" si="1"/>
        <v>0</v>
      </c>
      <c r="O48" s="119">
        <f t="shared" si="1"/>
        <v>0</v>
      </c>
      <c r="P48" s="119">
        <f t="shared" si="1"/>
        <v>0</v>
      </c>
      <c r="Q48" s="119">
        <f t="shared" si="1"/>
        <v>0</v>
      </c>
      <c r="R48" s="119">
        <f t="shared" si="1"/>
        <v>0</v>
      </c>
      <c r="S48" s="119">
        <f t="shared" si="1"/>
        <v>0</v>
      </c>
      <c r="T48" s="119">
        <f t="shared" si="1"/>
        <v>0</v>
      </c>
      <c r="U48" s="119">
        <f t="shared" si="1"/>
        <v>0</v>
      </c>
      <c r="V48" s="198">
        <f t="shared" si="1"/>
        <v>0</v>
      </c>
    </row>
    <row r="49" spans="1:22" s="21" customFormat="1" ht="36" x14ac:dyDescent="0.2">
      <c r="A49" s="9" t="s">
        <v>549</v>
      </c>
      <c r="B49" s="112"/>
      <c r="C49" s="79"/>
      <c r="D49" s="9"/>
      <c r="E49" s="10"/>
      <c r="F49" s="112"/>
      <c r="G49" s="112"/>
      <c r="H49" s="112"/>
      <c r="I49" s="112"/>
      <c r="J49" s="184">
        <v>0</v>
      </c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99"/>
    </row>
    <row r="50" spans="1:22" s="8" customFormat="1" x14ac:dyDescent="0.2">
      <c r="A50" s="148" t="s">
        <v>550</v>
      </c>
      <c r="B50" s="147">
        <f>SUM('evaluacion valoradas'!B259:B260)</f>
        <v>400</v>
      </c>
      <c r="C50" s="167"/>
      <c r="D50" s="148"/>
      <c r="E50" s="149"/>
      <c r="F50" s="147">
        <f>SUM('evaluacion valoradas'!F259:F260)</f>
        <v>400</v>
      </c>
      <c r="G50" s="147">
        <f>SUM('evaluacion valoradas'!G259:G260)</f>
        <v>242960000</v>
      </c>
      <c r="H50" s="147">
        <f>SUM('evaluacion valoradas'!H259:H260)</f>
        <v>88</v>
      </c>
      <c r="I50" s="147">
        <f>SUM('evaluacion valoradas'!I259:I260)</f>
        <v>53451200</v>
      </c>
      <c r="J50" s="184">
        <f t="shared" si="0"/>
        <v>22</v>
      </c>
      <c r="K50" s="147">
        <f>SUM('evaluacion valoradas'!J259:J260)</f>
        <v>51</v>
      </c>
      <c r="L50" s="147">
        <f>SUM('evaluacion valoradas'!K259:K260)</f>
        <v>37</v>
      </c>
      <c r="M50" s="147">
        <f>SUM('evaluacion valoradas'!L259:L260)</f>
        <v>0</v>
      </c>
      <c r="N50" s="147">
        <f>SUM('evaluacion valoradas'!M259:M260)</f>
        <v>0</v>
      </c>
      <c r="O50" s="147">
        <f>SUM('evaluacion valoradas'!N259:N260)</f>
        <v>0</v>
      </c>
      <c r="P50" s="147">
        <f>SUM('evaluacion valoradas'!O259:O260)</f>
        <v>0</v>
      </c>
      <c r="Q50" s="147">
        <f>SUM('evaluacion valoradas'!P259:P260)</f>
        <v>0</v>
      </c>
      <c r="R50" s="147">
        <f>SUM('evaluacion valoradas'!Q259:Q260)</f>
        <v>0</v>
      </c>
      <c r="S50" s="147">
        <f>SUM('evaluacion valoradas'!R259:R260)</f>
        <v>0</v>
      </c>
      <c r="T50" s="147">
        <f>SUM('evaluacion valoradas'!S259:S260)</f>
        <v>0</v>
      </c>
      <c r="U50" s="147">
        <f>SUM('evaluacion valoradas'!T259:T260)</f>
        <v>0</v>
      </c>
      <c r="V50" s="197">
        <f>SUM('evaluacion valoradas'!U259:U260)</f>
        <v>0</v>
      </c>
    </row>
    <row r="51" spans="1:22" s="1" customFormat="1" x14ac:dyDescent="0.2">
      <c r="A51" s="148" t="s">
        <v>498</v>
      </c>
      <c r="B51" s="147">
        <f>SUM('evaluacion valoradas'!B262:B265)</f>
        <v>910</v>
      </c>
      <c r="C51" s="167"/>
      <c r="D51" s="148"/>
      <c r="E51" s="149"/>
      <c r="F51" s="147">
        <f>SUM('evaluacion valoradas'!F262:F265)</f>
        <v>910</v>
      </c>
      <c r="G51" s="147">
        <f>SUM('evaluacion valoradas'!G262:G265)</f>
        <v>287112000</v>
      </c>
      <c r="H51" s="147">
        <f>SUM('evaluacion valoradas'!H262:H265)</f>
        <v>109</v>
      </c>
      <c r="I51" s="147">
        <f>SUM('evaluacion valoradas'!I262:I265)</f>
        <v>34539750</v>
      </c>
      <c r="J51" s="186">
        <f t="shared" si="0"/>
        <v>11.978021978021978</v>
      </c>
      <c r="K51" s="147">
        <f>SUM('evaluacion valoradas'!J262:J265)</f>
        <v>61</v>
      </c>
      <c r="L51" s="147">
        <f>SUM('evaluacion valoradas'!K262:K265)</f>
        <v>48</v>
      </c>
      <c r="M51" s="147">
        <f>SUM('evaluacion valoradas'!L262:L265)</f>
        <v>0</v>
      </c>
      <c r="N51" s="147">
        <f>SUM('evaluacion valoradas'!M262:M265)</f>
        <v>0</v>
      </c>
      <c r="O51" s="147">
        <f>SUM('evaluacion valoradas'!N262:N265)</f>
        <v>0</v>
      </c>
      <c r="P51" s="147">
        <f>SUM('evaluacion valoradas'!O262:O265)</f>
        <v>0</v>
      </c>
      <c r="Q51" s="147">
        <f>SUM('evaluacion valoradas'!P262:P265)</f>
        <v>0</v>
      </c>
      <c r="R51" s="147">
        <f>SUM('evaluacion valoradas'!Q262:Q265)</f>
        <v>0</v>
      </c>
      <c r="S51" s="147">
        <f>SUM('evaluacion valoradas'!R262:R265)</f>
        <v>0</v>
      </c>
      <c r="T51" s="147">
        <f>SUM('evaluacion valoradas'!S262:S265)</f>
        <v>0</v>
      </c>
      <c r="U51" s="147">
        <f>SUM('evaluacion valoradas'!T262:T265)</f>
        <v>0</v>
      </c>
      <c r="V51" s="197">
        <f>SUM('evaluacion valoradas'!U262:U265)</f>
        <v>0</v>
      </c>
    </row>
    <row r="52" spans="1:22" s="1" customFormat="1" x14ac:dyDescent="0.2">
      <c r="A52" s="148" t="s">
        <v>547</v>
      </c>
      <c r="B52" s="147">
        <f>SUM('evaluacion valoradas'!B267:B272)</f>
        <v>300</v>
      </c>
      <c r="C52" s="167"/>
      <c r="D52" s="148"/>
      <c r="E52" s="149"/>
      <c r="F52" s="147">
        <f>SUM('evaluacion valoradas'!F267:F272)</f>
        <v>280</v>
      </c>
      <c r="G52" s="147">
        <f>SUM('evaluacion valoradas'!G267:G272)</f>
        <v>262600800</v>
      </c>
      <c r="H52" s="147">
        <f>SUM('evaluacion valoradas'!H267:H272)</f>
        <v>15</v>
      </c>
      <c r="I52" s="147">
        <f>SUM('evaluacion valoradas'!I267:I272)</f>
        <v>13994150</v>
      </c>
      <c r="J52" s="186">
        <f t="shared" si="0"/>
        <v>5.3571428571428568</v>
      </c>
      <c r="K52" s="147">
        <f>SUM('evaluacion valoradas'!J267:J272)</f>
        <v>12</v>
      </c>
      <c r="L52" s="147">
        <f>SUM('evaluacion valoradas'!K267:K272)</f>
        <v>3</v>
      </c>
      <c r="M52" s="147">
        <f>SUM('evaluacion valoradas'!L267:L272)</f>
        <v>0</v>
      </c>
      <c r="N52" s="147">
        <f>SUM('evaluacion valoradas'!M267:M272)</f>
        <v>0</v>
      </c>
      <c r="O52" s="147">
        <f>SUM('evaluacion valoradas'!N267:N272)</f>
        <v>0</v>
      </c>
      <c r="P52" s="147">
        <f>SUM('evaluacion valoradas'!O267:O272)</f>
        <v>0</v>
      </c>
      <c r="Q52" s="147">
        <f>SUM('evaluacion valoradas'!P267:P272)</f>
        <v>0</v>
      </c>
      <c r="R52" s="147">
        <f>SUM('evaluacion valoradas'!Q267:Q272)</f>
        <v>0</v>
      </c>
      <c r="S52" s="147">
        <f>SUM('evaluacion valoradas'!R267:R272)</f>
        <v>0</v>
      </c>
      <c r="T52" s="147">
        <f>SUM('evaluacion valoradas'!S267:S272)</f>
        <v>0</v>
      </c>
      <c r="U52" s="147">
        <f>SUM('evaluacion valoradas'!T267:T272)</f>
        <v>0</v>
      </c>
      <c r="V52" s="197">
        <f>SUM('evaluacion valoradas'!U267:U272)</f>
        <v>0</v>
      </c>
    </row>
    <row r="53" spans="1:22" s="1" customFormat="1" x14ac:dyDescent="0.2">
      <c r="A53" s="148" t="s">
        <v>523</v>
      </c>
      <c r="B53" s="147">
        <f>SUM('evaluacion valoradas'!B274:B279)</f>
        <v>1433</v>
      </c>
      <c r="C53" s="167"/>
      <c r="D53" s="148"/>
      <c r="E53" s="149"/>
      <c r="F53" s="147">
        <f>SUM('evaluacion valoradas'!F274:F279)</f>
        <v>843</v>
      </c>
      <c r="G53" s="147">
        <f>SUM('evaluacion valoradas'!G274:G279)</f>
        <v>277224080</v>
      </c>
      <c r="H53" s="147">
        <f>SUM('evaluacion valoradas'!H274:H279)</f>
        <v>15</v>
      </c>
      <c r="I53" s="147">
        <f>SUM('evaluacion valoradas'!I274:I279)</f>
        <v>1284000</v>
      </c>
      <c r="J53" s="186">
        <f t="shared" si="0"/>
        <v>1.7793594306049825</v>
      </c>
      <c r="K53" s="147">
        <f>SUM('evaluacion valoradas'!J274:J279)</f>
        <v>10</v>
      </c>
      <c r="L53" s="147">
        <f>SUM('evaluacion valoradas'!K274:K279)</f>
        <v>5</v>
      </c>
      <c r="M53" s="147">
        <f>SUM('evaluacion valoradas'!L274:L279)</f>
        <v>0</v>
      </c>
      <c r="N53" s="147">
        <f>SUM('evaluacion valoradas'!M274:M279)</f>
        <v>0</v>
      </c>
      <c r="O53" s="147">
        <f>SUM('evaluacion valoradas'!N274:N279)</f>
        <v>0</v>
      </c>
      <c r="P53" s="147">
        <f>SUM('evaluacion valoradas'!O274:O279)</f>
        <v>0</v>
      </c>
      <c r="Q53" s="147">
        <f>SUM('evaluacion valoradas'!P274:P279)</f>
        <v>0</v>
      </c>
      <c r="R53" s="147">
        <f>SUM('evaluacion valoradas'!Q274:Q279)</f>
        <v>0</v>
      </c>
      <c r="S53" s="147">
        <f>SUM('evaluacion valoradas'!R274:R279)</f>
        <v>0</v>
      </c>
      <c r="T53" s="147">
        <f>SUM('evaluacion valoradas'!S274:S279)</f>
        <v>0</v>
      </c>
      <c r="U53" s="147">
        <f>SUM('evaluacion valoradas'!T274:T279)</f>
        <v>0</v>
      </c>
      <c r="V53" s="197">
        <f>SUM('evaluacion valoradas'!U274:U279)</f>
        <v>0</v>
      </c>
    </row>
    <row r="54" spans="1:22" s="1" customFormat="1" x14ac:dyDescent="0.2">
      <c r="A54" s="148" t="s">
        <v>565</v>
      </c>
      <c r="B54" s="147">
        <f>SUM('evaluacion valoradas'!B281:B283)</f>
        <v>80</v>
      </c>
      <c r="C54" s="167"/>
      <c r="D54" s="148"/>
      <c r="E54" s="149"/>
      <c r="F54" s="147">
        <f>SUM('evaluacion valoradas'!F281:F283)</f>
        <v>40</v>
      </c>
      <c r="G54" s="147">
        <f>SUM('evaluacion valoradas'!G281:G283)</f>
        <v>5004800</v>
      </c>
      <c r="H54" s="147">
        <f>SUM('evaluacion valoradas'!H281:H283)</f>
        <v>0</v>
      </c>
      <c r="I54" s="147">
        <f>SUM('evaluacion valoradas'!I281:I283)</f>
        <v>0</v>
      </c>
      <c r="J54" s="186">
        <f t="shared" si="0"/>
        <v>0</v>
      </c>
      <c r="K54" s="147">
        <f>SUM('evaluacion valoradas'!J281:J283)</f>
        <v>0</v>
      </c>
      <c r="L54" s="147">
        <f>SUM('evaluacion valoradas'!K281:K283)</f>
        <v>0</v>
      </c>
      <c r="M54" s="147">
        <f>SUM('evaluacion valoradas'!L281:L283)</f>
        <v>0</v>
      </c>
      <c r="N54" s="147">
        <f>SUM('evaluacion valoradas'!M281:M283)</f>
        <v>0</v>
      </c>
      <c r="O54" s="147">
        <f>SUM('evaluacion valoradas'!N281:N283)</f>
        <v>0</v>
      </c>
      <c r="P54" s="147">
        <f>SUM('evaluacion valoradas'!O281:O283)</f>
        <v>0</v>
      </c>
      <c r="Q54" s="147">
        <f>SUM('evaluacion valoradas'!P281:P283)</f>
        <v>0</v>
      </c>
      <c r="R54" s="147">
        <f>SUM('evaluacion valoradas'!Q281:Q283)</f>
        <v>0</v>
      </c>
      <c r="S54" s="147">
        <f>SUM('evaluacion valoradas'!R281:R283)</f>
        <v>0</v>
      </c>
      <c r="T54" s="147">
        <f>SUM('evaluacion valoradas'!S281:S283)</f>
        <v>0</v>
      </c>
      <c r="U54" s="147">
        <f>SUM('evaluacion valoradas'!T281:T283)</f>
        <v>0</v>
      </c>
      <c r="V54" s="197">
        <f>SUM('evaluacion valoradas'!U281:U283)</f>
        <v>0</v>
      </c>
    </row>
    <row r="55" spans="1:22" s="1" customFormat="1" x14ac:dyDescent="0.2">
      <c r="A55" s="148" t="s">
        <v>568</v>
      </c>
      <c r="B55" s="147">
        <f>SUM('evaluacion valoradas'!B285:B320)</f>
        <v>304</v>
      </c>
      <c r="C55" s="167"/>
      <c r="D55" s="148"/>
      <c r="E55" s="149"/>
      <c r="F55" s="147">
        <f>SUM('evaluacion valoradas'!F285:F320)</f>
        <v>304</v>
      </c>
      <c r="G55" s="147">
        <f>SUM('evaluacion valoradas'!G285:G320)</f>
        <v>217503610</v>
      </c>
      <c r="H55" s="147">
        <f>SUM('evaluacion valoradas'!H285:H320)</f>
        <v>30</v>
      </c>
      <c r="I55" s="147">
        <f>SUM('evaluacion valoradas'!I285:I320)</f>
        <v>64561160</v>
      </c>
      <c r="J55" s="186">
        <f t="shared" si="0"/>
        <v>9.8684210526315788</v>
      </c>
      <c r="K55" s="147">
        <f>SUM('evaluacion valoradas'!J285:J320)</f>
        <v>12</v>
      </c>
      <c r="L55" s="147">
        <f>SUM('evaluacion valoradas'!K285:K320)</f>
        <v>18</v>
      </c>
      <c r="M55" s="147">
        <f>SUM('evaluacion valoradas'!L285:L320)</f>
        <v>0</v>
      </c>
      <c r="N55" s="147">
        <f>SUM('evaluacion valoradas'!M285:M320)</f>
        <v>0</v>
      </c>
      <c r="O55" s="147">
        <f>SUM('evaluacion valoradas'!N285:N320)</f>
        <v>0</v>
      </c>
      <c r="P55" s="147">
        <f>SUM('evaluacion valoradas'!O285:O320)</f>
        <v>0</v>
      </c>
      <c r="Q55" s="147">
        <f>SUM('evaluacion valoradas'!P285:P320)</f>
        <v>0</v>
      </c>
      <c r="R55" s="147">
        <f>SUM('evaluacion valoradas'!Q285:Q320)</f>
        <v>0</v>
      </c>
      <c r="S55" s="147">
        <f>SUM('evaluacion valoradas'!R285:R320)</f>
        <v>0</v>
      </c>
      <c r="T55" s="147">
        <f>SUM('evaluacion valoradas'!S285:S320)</f>
        <v>0</v>
      </c>
      <c r="U55" s="147">
        <f>SUM('evaluacion valoradas'!T285:T320)</f>
        <v>0</v>
      </c>
      <c r="V55" s="197">
        <f>SUM('evaluacion valoradas'!U285:U320)</f>
        <v>0</v>
      </c>
    </row>
    <row r="56" spans="1:22" s="1" customFormat="1" x14ac:dyDescent="0.2">
      <c r="A56" s="148" t="s">
        <v>603</v>
      </c>
      <c r="B56" s="147">
        <f>SUM('evaluacion valoradas'!B322:B326)</f>
        <v>0</v>
      </c>
      <c r="C56" s="167"/>
      <c r="D56" s="148"/>
      <c r="E56" s="149"/>
      <c r="F56" s="147">
        <f>SUM('evaluacion valoradas'!F322:F326)</f>
        <v>0</v>
      </c>
      <c r="G56" s="147">
        <f>SUM('evaluacion valoradas'!G322:G326)</f>
        <v>0</v>
      </c>
      <c r="H56" s="147">
        <f>SUM('evaluacion valoradas'!H322:H326)</f>
        <v>0</v>
      </c>
      <c r="I56" s="147">
        <f>SUM('evaluacion valoradas'!I322:I326)</f>
        <v>0</v>
      </c>
      <c r="J56" s="184">
        <v>0</v>
      </c>
      <c r="K56" s="147">
        <f>SUM('evaluacion valoradas'!J322:J326)</f>
        <v>0</v>
      </c>
      <c r="L56" s="147">
        <f>SUM('evaluacion valoradas'!K322:K326)</f>
        <v>0</v>
      </c>
      <c r="M56" s="147">
        <f>SUM('evaluacion valoradas'!L322:L326)</f>
        <v>0</v>
      </c>
      <c r="N56" s="147">
        <f>SUM('evaluacion valoradas'!M322:M326)</f>
        <v>0</v>
      </c>
      <c r="O56" s="147">
        <f>SUM('evaluacion valoradas'!N322:N326)</f>
        <v>0</v>
      </c>
      <c r="P56" s="147">
        <f>SUM('evaluacion valoradas'!O322:O326)</f>
        <v>0</v>
      </c>
      <c r="Q56" s="147">
        <f>SUM('evaluacion valoradas'!P322:P326)</f>
        <v>0</v>
      </c>
      <c r="R56" s="147">
        <f>SUM('evaluacion valoradas'!Q322:Q326)</f>
        <v>0</v>
      </c>
      <c r="S56" s="147">
        <f>SUM('evaluacion valoradas'!R322:R326)</f>
        <v>0</v>
      </c>
      <c r="T56" s="147">
        <f>SUM('evaluacion valoradas'!S322:S326)</f>
        <v>0</v>
      </c>
      <c r="U56" s="147">
        <f>SUM('evaluacion valoradas'!T322:T326)</f>
        <v>0</v>
      </c>
      <c r="V56" s="197">
        <f>SUM('evaluacion valoradas'!U322:U326)</f>
        <v>0</v>
      </c>
    </row>
    <row r="57" spans="1:22" s="1" customFormat="1" x14ac:dyDescent="0.2">
      <c r="A57" s="148" t="s">
        <v>604</v>
      </c>
      <c r="B57" s="147">
        <f>SUM('evaluacion valoradas'!B328:B329)</f>
        <v>0</v>
      </c>
      <c r="C57" s="167"/>
      <c r="D57" s="148"/>
      <c r="E57" s="149"/>
      <c r="F57" s="147">
        <f>SUM('evaluacion valoradas'!F328:F329)</f>
        <v>0</v>
      </c>
      <c r="G57" s="147">
        <f>SUM('evaluacion valoradas'!G328:G329)</f>
        <v>0</v>
      </c>
      <c r="H57" s="147">
        <f>SUM('evaluacion valoradas'!H328:H329)</f>
        <v>0</v>
      </c>
      <c r="I57" s="147">
        <f>SUM('evaluacion valoradas'!I328:I329)</f>
        <v>0</v>
      </c>
      <c r="J57" s="184">
        <v>0</v>
      </c>
      <c r="K57" s="147">
        <f>SUM('evaluacion valoradas'!J328:J329)</f>
        <v>0</v>
      </c>
      <c r="L57" s="147">
        <f>SUM('evaluacion valoradas'!K328:K329)</f>
        <v>0</v>
      </c>
      <c r="M57" s="147">
        <f>SUM('evaluacion valoradas'!L328:L329)</f>
        <v>0</v>
      </c>
      <c r="N57" s="147">
        <f>SUM('evaluacion valoradas'!M328:M329)</f>
        <v>0</v>
      </c>
      <c r="O57" s="147">
        <f>SUM('evaluacion valoradas'!N328:N329)</f>
        <v>0</v>
      </c>
      <c r="P57" s="147">
        <f>SUM('evaluacion valoradas'!O328:O329)</f>
        <v>0</v>
      </c>
      <c r="Q57" s="147">
        <f>SUM('evaluacion valoradas'!P328:P329)</f>
        <v>0</v>
      </c>
      <c r="R57" s="147">
        <f>SUM('evaluacion valoradas'!Q328:Q329)</f>
        <v>0</v>
      </c>
      <c r="S57" s="147">
        <f>SUM('evaluacion valoradas'!R328:R329)</f>
        <v>0</v>
      </c>
      <c r="T57" s="147">
        <f>SUM('evaluacion valoradas'!S328:S329)</f>
        <v>0</v>
      </c>
      <c r="U57" s="147">
        <f>SUM('evaluacion valoradas'!T328:T329)</f>
        <v>0</v>
      </c>
      <c r="V57" s="197">
        <f>SUM('evaluacion valoradas'!U328:U329)</f>
        <v>0</v>
      </c>
    </row>
    <row r="58" spans="1:22" s="1" customFormat="1" x14ac:dyDescent="0.2">
      <c r="A58" s="148" t="s">
        <v>527</v>
      </c>
      <c r="B58" s="147">
        <f>SUM('evaluacion valoradas'!B331:B332)</f>
        <v>0</v>
      </c>
      <c r="C58" s="167"/>
      <c r="D58" s="148"/>
      <c r="E58" s="149"/>
      <c r="F58" s="147">
        <f>SUM('evaluacion valoradas'!F331:F332)</f>
        <v>0</v>
      </c>
      <c r="G58" s="147">
        <f>SUM('evaluacion valoradas'!G331:G332)</f>
        <v>0</v>
      </c>
      <c r="H58" s="147">
        <f>SUM('evaluacion valoradas'!H331:H332)</f>
        <v>1</v>
      </c>
      <c r="I58" s="147">
        <f>SUM('evaluacion valoradas'!I331:I332)</f>
        <v>2392840</v>
      </c>
      <c r="J58" s="184">
        <v>0</v>
      </c>
      <c r="K58" s="147">
        <f>SUM('evaluacion valoradas'!J331:J332)</f>
        <v>0</v>
      </c>
      <c r="L58" s="147">
        <f>SUM('evaluacion valoradas'!K331:K332)</f>
        <v>1</v>
      </c>
      <c r="M58" s="147">
        <f>SUM('evaluacion valoradas'!L331:L332)</f>
        <v>0</v>
      </c>
      <c r="N58" s="147">
        <f>SUM('evaluacion valoradas'!M331:M332)</f>
        <v>0</v>
      </c>
      <c r="O58" s="147">
        <f>SUM('evaluacion valoradas'!N331:N332)</f>
        <v>0</v>
      </c>
      <c r="P58" s="147">
        <f>SUM('evaluacion valoradas'!O331:O332)</f>
        <v>0</v>
      </c>
      <c r="Q58" s="147">
        <f>SUM('evaluacion valoradas'!P331:P332)</f>
        <v>0</v>
      </c>
      <c r="R58" s="147">
        <f>SUM('evaluacion valoradas'!Q331:Q332)</f>
        <v>0</v>
      </c>
      <c r="S58" s="147">
        <f>SUM('evaluacion valoradas'!R331:R332)</f>
        <v>0</v>
      </c>
      <c r="T58" s="147">
        <f>SUM('evaluacion valoradas'!S331:S332)</f>
        <v>0</v>
      </c>
      <c r="U58" s="147">
        <f>SUM('evaluacion valoradas'!T331:T332)</f>
        <v>0</v>
      </c>
      <c r="V58" s="197">
        <f>SUM('evaluacion valoradas'!U331:U332)</f>
        <v>0</v>
      </c>
    </row>
    <row r="59" spans="1:22" s="1" customFormat="1" x14ac:dyDescent="0.2">
      <c r="A59" s="148" t="s">
        <v>525</v>
      </c>
      <c r="B59" s="147">
        <f>SUM('evaluacion valoradas'!B334:B337)</f>
        <v>184</v>
      </c>
      <c r="C59" s="167"/>
      <c r="D59" s="148"/>
      <c r="E59" s="149"/>
      <c r="F59" s="147">
        <f>SUM('evaluacion valoradas'!F334:F337)</f>
        <v>160</v>
      </c>
      <c r="G59" s="147">
        <f>SUM('evaluacion valoradas'!G334:G337)</f>
        <v>52520000</v>
      </c>
      <c r="H59" s="147">
        <f>SUM('evaluacion valoradas'!H334:H337)</f>
        <v>10</v>
      </c>
      <c r="I59" s="147">
        <f>SUM('evaluacion valoradas'!I334:I337)</f>
        <v>3282500</v>
      </c>
      <c r="J59" s="186">
        <f t="shared" si="0"/>
        <v>6.25</v>
      </c>
      <c r="K59" s="147">
        <f>SUM('evaluacion valoradas'!J334:J337)</f>
        <v>4</v>
      </c>
      <c r="L59" s="147">
        <f>SUM('evaluacion valoradas'!K334:K337)</f>
        <v>6</v>
      </c>
      <c r="M59" s="147">
        <f>SUM('evaluacion valoradas'!L334:L337)</f>
        <v>0</v>
      </c>
      <c r="N59" s="147">
        <f>SUM('evaluacion valoradas'!M334:M337)</f>
        <v>0</v>
      </c>
      <c r="O59" s="147">
        <f>SUM('evaluacion valoradas'!N334:N337)</f>
        <v>0</v>
      </c>
      <c r="P59" s="147">
        <f>SUM('evaluacion valoradas'!O334:O337)</f>
        <v>0</v>
      </c>
      <c r="Q59" s="147">
        <f>SUM('evaluacion valoradas'!P334:P337)</f>
        <v>0</v>
      </c>
      <c r="R59" s="147">
        <f>SUM('evaluacion valoradas'!Q334:Q337)</f>
        <v>0</v>
      </c>
      <c r="S59" s="147">
        <f>SUM('evaluacion valoradas'!R334:R337)</f>
        <v>0</v>
      </c>
      <c r="T59" s="147">
        <f>SUM('evaluacion valoradas'!S334:S337)</f>
        <v>0</v>
      </c>
      <c r="U59" s="147">
        <f>SUM('evaluacion valoradas'!T334:T337)</f>
        <v>0</v>
      </c>
      <c r="V59" s="197">
        <f>SUM('evaluacion valoradas'!U334:U337)</f>
        <v>0</v>
      </c>
    </row>
    <row r="60" spans="1:22" s="1" customFormat="1" x14ac:dyDescent="0.2">
      <c r="A60" s="148" t="s">
        <v>608</v>
      </c>
      <c r="B60" s="147">
        <f>SUM('evaluacion valoradas'!B339:B343)</f>
        <v>183</v>
      </c>
      <c r="C60" s="167"/>
      <c r="D60" s="148"/>
      <c r="E60" s="149"/>
      <c r="F60" s="147">
        <f>SUM('evaluacion valoradas'!F339:F343)</f>
        <v>135</v>
      </c>
      <c r="G60" s="147">
        <f>SUM('evaluacion valoradas'!G339:G343)</f>
        <v>56217660</v>
      </c>
      <c r="H60" s="147">
        <f>SUM('evaluacion valoradas'!H339:H343)</f>
        <v>8</v>
      </c>
      <c r="I60" s="147">
        <f>SUM('evaluacion valoradas'!I339:I343)</f>
        <v>2539410</v>
      </c>
      <c r="J60" s="186">
        <f t="shared" si="0"/>
        <v>5.9259259259259265</v>
      </c>
      <c r="K60" s="147">
        <f>SUM('evaluacion valoradas'!J339:J343)</f>
        <v>5</v>
      </c>
      <c r="L60" s="147">
        <f>SUM('evaluacion valoradas'!K339:K343)</f>
        <v>3</v>
      </c>
      <c r="M60" s="147">
        <f>SUM('evaluacion valoradas'!L339:L343)</f>
        <v>0</v>
      </c>
      <c r="N60" s="147">
        <f>SUM('evaluacion valoradas'!M339:M343)</f>
        <v>0</v>
      </c>
      <c r="O60" s="147">
        <f>SUM('evaluacion valoradas'!N339:N343)</f>
        <v>0</v>
      </c>
      <c r="P60" s="147">
        <f>SUM('evaluacion valoradas'!O339:O343)</f>
        <v>0</v>
      </c>
      <c r="Q60" s="147">
        <f>SUM('evaluacion valoradas'!P339:P343)</f>
        <v>0</v>
      </c>
      <c r="R60" s="147">
        <f>SUM('evaluacion valoradas'!Q339:Q343)</f>
        <v>0</v>
      </c>
      <c r="S60" s="147">
        <f>SUM('evaluacion valoradas'!R339:R343)</f>
        <v>0</v>
      </c>
      <c r="T60" s="147">
        <f>SUM('evaluacion valoradas'!S339:S343)</f>
        <v>0</v>
      </c>
      <c r="U60" s="147">
        <f>SUM('evaluacion valoradas'!T339:T343)</f>
        <v>0</v>
      </c>
      <c r="V60" s="197">
        <f>SUM('evaluacion valoradas'!U339:U343)</f>
        <v>0</v>
      </c>
    </row>
    <row r="61" spans="1:22" s="1" customFormat="1" ht="15" thickBot="1" x14ac:dyDescent="0.25">
      <c r="A61" s="148" t="s">
        <v>490</v>
      </c>
      <c r="B61" s="147">
        <f>SUM('evaluacion valoradas'!B345:B348)</f>
        <v>5</v>
      </c>
      <c r="C61" s="167"/>
      <c r="D61" s="148"/>
      <c r="E61" s="149"/>
      <c r="F61" s="147">
        <f>SUM('evaluacion valoradas'!F345:F348)</f>
        <v>5</v>
      </c>
      <c r="G61" s="147">
        <f>SUM('evaluacion valoradas'!G345:G348)</f>
        <v>2649900</v>
      </c>
      <c r="H61" s="147">
        <f>SUM('evaluacion valoradas'!H345:H348)</f>
        <v>0</v>
      </c>
      <c r="I61" s="147">
        <f>SUM('evaluacion valoradas'!I345:I348)</f>
        <v>0</v>
      </c>
      <c r="J61" s="187">
        <f t="shared" si="0"/>
        <v>0</v>
      </c>
      <c r="K61" s="147">
        <f>SUM('evaluacion valoradas'!J345:J348)</f>
        <v>0</v>
      </c>
      <c r="L61" s="147">
        <f>SUM('evaluacion valoradas'!K345:K348)</f>
        <v>0</v>
      </c>
      <c r="M61" s="147">
        <f>SUM('evaluacion valoradas'!L345:L348)</f>
        <v>0</v>
      </c>
      <c r="N61" s="147">
        <f>SUM('evaluacion valoradas'!M345:M348)</f>
        <v>0</v>
      </c>
      <c r="O61" s="147">
        <f>SUM('evaluacion valoradas'!N345:N348)</f>
        <v>0</v>
      </c>
      <c r="P61" s="147">
        <f>SUM('evaluacion valoradas'!O345:O348)</f>
        <v>0</v>
      </c>
      <c r="Q61" s="147">
        <f>SUM('evaluacion valoradas'!P345:P348)</f>
        <v>0</v>
      </c>
      <c r="R61" s="147">
        <f>SUM('evaluacion valoradas'!Q345:Q348)</f>
        <v>0</v>
      </c>
      <c r="S61" s="147">
        <f>SUM('evaluacion valoradas'!R345:R348)</f>
        <v>0</v>
      </c>
      <c r="T61" s="147">
        <f>SUM('evaluacion valoradas'!S345:S348)</f>
        <v>0</v>
      </c>
      <c r="U61" s="147">
        <f>SUM('evaluacion valoradas'!T345:T348)</f>
        <v>0</v>
      </c>
      <c r="V61" s="197">
        <f>SUM('evaluacion valoradas'!U345:U348)</f>
        <v>0</v>
      </c>
    </row>
    <row r="62" spans="1:22" s="1" customFormat="1" ht="36.75" thickBot="1" x14ac:dyDescent="0.25">
      <c r="A62" s="70" t="s">
        <v>616</v>
      </c>
      <c r="B62" s="119">
        <f>SUM(B50:B61)</f>
        <v>3799</v>
      </c>
      <c r="C62" s="82"/>
      <c r="D62" s="70"/>
      <c r="E62" s="71"/>
      <c r="F62" s="119">
        <f>SUM(F50:F61)</f>
        <v>3077</v>
      </c>
      <c r="G62" s="119">
        <f>SUM(G50:G61)</f>
        <v>1403792850</v>
      </c>
      <c r="H62" s="119">
        <f t="shared" ref="H62:V62" si="2">SUM(H50:H61)</f>
        <v>276</v>
      </c>
      <c r="I62" s="119">
        <f t="shared" si="2"/>
        <v>176045010</v>
      </c>
      <c r="J62" s="188">
        <f t="shared" si="0"/>
        <v>8.9697757556061095</v>
      </c>
      <c r="K62" s="119">
        <f t="shared" si="2"/>
        <v>155</v>
      </c>
      <c r="L62" s="119">
        <f t="shared" si="2"/>
        <v>121</v>
      </c>
      <c r="M62" s="119">
        <f t="shared" si="2"/>
        <v>0</v>
      </c>
      <c r="N62" s="119">
        <f t="shared" si="2"/>
        <v>0</v>
      </c>
      <c r="O62" s="119">
        <f t="shared" si="2"/>
        <v>0</v>
      </c>
      <c r="P62" s="119">
        <f t="shared" si="2"/>
        <v>0</v>
      </c>
      <c r="Q62" s="119">
        <f t="shared" si="2"/>
        <v>0</v>
      </c>
      <c r="R62" s="119">
        <f t="shared" si="2"/>
        <v>0</v>
      </c>
      <c r="S62" s="119">
        <f t="shared" si="2"/>
        <v>0</v>
      </c>
      <c r="T62" s="119">
        <f t="shared" si="2"/>
        <v>0</v>
      </c>
      <c r="U62" s="119">
        <f t="shared" si="2"/>
        <v>0</v>
      </c>
      <c r="V62" s="198">
        <f t="shared" si="2"/>
        <v>0</v>
      </c>
    </row>
    <row r="63" spans="1:22" s="21" customFormat="1" ht="18" x14ac:dyDescent="0.2">
      <c r="A63" s="9" t="s">
        <v>617</v>
      </c>
      <c r="B63" s="112"/>
      <c r="C63" s="79"/>
      <c r="D63" s="9"/>
      <c r="E63" s="10"/>
      <c r="F63" s="112"/>
      <c r="G63" s="112"/>
      <c r="H63" s="112"/>
      <c r="I63" s="112"/>
      <c r="J63" s="184">
        <v>0</v>
      </c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99"/>
    </row>
    <row r="64" spans="1:22" s="8" customFormat="1" x14ac:dyDescent="0.2">
      <c r="A64" s="148" t="s">
        <v>618</v>
      </c>
      <c r="B64" s="147">
        <f>SUM('evaluacion valoradas'!B354:B365)</f>
        <v>0</v>
      </c>
      <c r="C64" s="167"/>
      <c r="D64" s="148"/>
      <c r="E64" s="149"/>
      <c r="F64" s="147">
        <f>SUM('evaluacion valoradas'!F354:F365)</f>
        <v>0</v>
      </c>
      <c r="G64" s="147">
        <f>SUM('evaluacion valoradas'!G354:G365)</f>
        <v>0</v>
      </c>
      <c r="H64" s="147">
        <f>SUM('evaluacion valoradas'!H354:H365)</f>
        <v>0</v>
      </c>
      <c r="I64" s="147">
        <f>SUM('evaluacion valoradas'!I354:I365)</f>
        <v>0</v>
      </c>
      <c r="J64" s="184">
        <v>0</v>
      </c>
      <c r="K64" s="147">
        <f>SUM('evaluacion valoradas'!J354:J365)</f>
        <v>0</v>
      </c>
      <c r="L64" s="147">
        <f>SUM('evaluacion valoradas'!K354:K365)</f>
        <v>0</v>
      </c>
      <c r="M64" s="147">
        <f>SUM('evaluacion valoradas'!L354:L365)</f>
        <v>0</v>
      </c>
      <c r="N64" s="147">
        <f>SUM('evaluacion valoradas'!M354:M365)</f>
        <v>0</v>
      </c>
      <c r="O64" s="147">
        <f>SUM('evaluacion valoradas'!N354:N365)</f>
        <v>0</v>
      </c>
      <c r="P64" s="147">
        <f>SUM('evaluacion valoradas'!O354:O365)</f>
        <v>0</v>
      </c>
      <c r="Q64" s="147">
        <f>SUM('evaluacion valoradas'!P354:P365)</f>
        <v>0</v>
      </c>
      <c r="R64" s="147">
        <f>SUM('evaluacion valoradas'!Q354:Q365)</f>
        <v>0</v>
      </c>
      <c r="S64" s="147">
        <f>SUM('evaluacion valoradas'!R354:R365)</f>
        <v>0</v>
      </c>
      <c r="T64" s="147">
        <f>SUM('evaluacion valoradas'!S354:S365)</f>
        <v>0</v>
      </c>
      <c r="U64" s="147">
        <f>SUM('evaluacion valoradas'!T354:T365)</f>
        <v>0</v>
      </c>
      <c r="V64" s="197">
        <f>SUM('evaluacion valoradas'!U354:U365)</f>
        <v>0</v>
      </c>
    </row>
    <row r="65" spans="1:22" s="1" customFormat="1" x14ac:dyDescent="0.2">
      <c r="A65" s="148" t="s">
        <v>619</v>
      </c>
      <c r="B65" s="147">
        <f>SUM('evaluacion valoradas'!B367:B379)</f>
        <v>6635</v>
      </c>
      <c r="C65" s="167"/>
      <c r="D65" s="148"/>
      <c r="E65" s="149"/>
      <c r="F65" s="147">
        <f>SUM('evaluacion valoradas'!F367:F379)</f>
        <v>6401</v>
      </c>
      <c r="G65" s="147">
        <f>SUM('evaluacion valoradas'!G367:G379)</f>
        <v>130183680</v>
      </c>
      <c r="H65" s="147">
        <f>SUM('evaluacion valoradas'!H367:H379)</f>
        <v>632</v>
      </c>
      <c r="I65" s="147">
        <f>SUM('evaluacion valoradas'!I367:I379)</f>
        <v>12578950</v>
      </c>
      <c r="J65" s="186">
        <f t="shared" si="0"/>
        <v>9.873457272301204</v>
      </c>
      <c r="K65" s="147">
        <f>SUM('evaluacion valoradas'!J367:J379)</f>
        <v>532</v>
      </c>
      <c r="L65" s="147">
        <f>SUM('evaluacion valoradas'!K367:K379)</f>
        <v>100</v>
      </c>
      <c r="M65" s="147">
        <f>SUM('evaluacion valoradas'!L367:L379)</f>
        <v>0</v>
      </c>
      <c r="N65" s="147">
        <f>SUM('evaluacion valoradas'!M367:M379)</f>
        <v>0</v>
      </c>
      <c r="O65" s="147">
        <f>SUM('evaluacion valoradas'!N367:N379)</f>
        <v>0</v>
      </c>
      <c r="P65" s="147">
        <f>SUM('evaluacion valoradas'!O367:O379)</f>
        <v>0</v>
      </c>
      <c r="Q65" s="147">
        <f>SUM('evaluacion valoradas'!P367:P379)</f>
        <v>0</v>
      </c>
      <c r="R65" s="147">
        <f>SUM('evaluacion valoradas'!Q367:Q379)</f>
        <v>0</v>
      </c>
      <c r="S65" s="147">
        <f>SUM('evaluacion valoradas'!R367:R379)</f>
        <v>0</v>
      </c>
      <c r="T65" s="147">
        <f>SUM('evaluacion valoradas'!S367:S379)</f>
        <v>0</v>
      </c>
      <c r="U65" s="147">
        <f>SUM('evaluacion valoradas'!T367:T379)</f>
        <v>0</v>
      </c>
      <c r="V65" s="197">
        <f>SUM('evaluacion valoradas'!U367:U379)</f>
        <v>0</v>
      </c>
    </row>
    <row r="66" spans="1:22" s="1" customFormat="1" x14ac:dyDescent="0.2">
      <c r="A66" s="148" t="s">
        <v>632</v>
      </c>
      <c r="B66" s="147">
        <f>SUM('evaluacion valoradas'!B381:B389)</f>
        <v>0</v>
      </c>
      <c r="C66" s="167"/>
      <c r="D66" s="148"/>
      <c r="E66" s="149"/>
      <c r="F66" s="147">
        <f>SUM('evaluacion valoradas'!F381:F389)</f>
        <v>0</v>
      </c>
      <c r="G66" s="147">
        <f>SUM('evaluacion valoradas'!G381:G389)</f>
        <v>0</v>
      </c>
      <c r="H66" s="147">
        <f>SUM('evaluacion valoradas'!H381:H389)</f>
        <v>0</v>
      </c>
      <c r="I66" s="147">
        <f>SUM('evaluacion valoradas'!I381:I389)</f>
        <v>0</v>
      </c>
      <c r="J66" s="184">
        <v>0</v>
      </c>
      <c r="K66" s="147">
        <f>SUM('evaluacion valoradas'!J381:J389)</f>
        <v>0</v>
      </c>
      <c r="L66" s="147">
        <f>SUM('evaluacion valoradas'!K381:K389)</f>
        <v>0</v>
      </c>
      <c r="M66" s="147">
        <f>SUM('evaluacion valoradas'!L381:L389)</f>
        <v>0</v>
      </c>
      <c r="N66" s="147">
        <f>SUM('evaluacion valoradas'!M381:M389)</f>
        <v>0</v>
      </c>
      <c r="O66" s="147">
        <f>SUM('evaluacion valoradas'!N381:N389)</f>
        <v>0</v>
      </c>
      <c r="P66" s="147">
        <f>SUM('evaluacion valoradas'!O381:O389)</f>
        <v>0</v>
      </c>
      <c r="Q66" s="147">
        <f>SUM('evaluacion valoradas'!P381:P389)</f>
        <v>0</v>
      </c>
      <c r="R66" s="147">
        <f>SUM('evaluacion valoradas'!Q381:Q389)</f>
        <v>0</v>
      </c>
      <c r="S66" s="147">
        <f>SUM('evaluacion valoradas'!R381:R389)</f>
        <v>0</v>
      </c>
      <c r="T66" s="147">
        <f>SUM('evaluacion valoradas'!S381:S389)</f>
        <v>0</v>
      </c>
      <c r="U66" s="147">
        <f>SUM('evaluacion valoradas'!T381:T389)</f>
        <v>0</v>
      </c>
      <c r="V66" s="197">
        <f>SUM('evaluacion valoradas'!U381:U389)</f>
        <v>0</v>
      </c>
    </row>
    <row r="67" spans="1:22" s="1" customFormat="1" x14ac:dyDescent="0.2">
      <c r="A67" s="148" t="s">
        <v>633</v>
      </c>
      <c r="B67" s="147">
        <f>SUM('evaluacion valoradas'!B391:B404)</f>
        <v>18</v>
      </c>
      <c r="C67" s="167"/>
      <c r="D67" s="148"/>
      <c r="E67" s="149"/>
      <c r="F67" s="147">
        <f>SUM('evaluacion valoradas'!F391:F404)</f>
        <v>18</v>
      </c>
      <c r="G67" s="147">
        <f>SUM('evaluacion valoradas'!G391:G404)</f>
        <v>1028880</v>
      </c>
      <c r="H67" s="147">
        <f>SUM('evaluacion valoradas'!H391:H404)</f>
        <v>3</v>
      </c>
      <c r="I67" s="147">
        <f>SUM('evaluacion valoradas'!I391:I404)</f>
        <v>171480</v>
      </c>
      <c r="J67" s="186">
        <f t="shared" si="0"/>
        <v>16.666666666666664</v>
      </c>
      <c r="K67" s="147">
        <f>SUM('evaluacion valoradas'!J391:J404)</f>
        <v>0</v>
      </c>
      <c r="L67" s="147">
        <f>SUM('evaluacion valoradas'!K391:K404)</f>
        <v>3</v>
      </c>
      <c r="M67" s="147">
        <f>SUM('evaluacion valoradas'!L391:L404)</f>
        <v>0</v>
      </c>
      <c r="N67" s="147">
        <f>SUM('evaluacion valoradas'!M391:M404)</f>
        <v>0</v>
      </c>
      <c r="O67" s="147">
        <f>SUM('evaluacion valoradas'!N391:N404)</f>
        <v>0</v>
      </c>
      <c r="P67" s="147">
        <f>SUM('evaluacion valoradas'!O391:O404)</f>
        <v>0</v>
      </c>
      <c r="Q67" s="147">
        <f>SUM('evaluacion valoradas'!P391:P404)</f>
        <v>0</v>
      </c>
      <c r="R67" s="147">
        <f>SUM('evaluacion valoradas'!Q391:Q404)</f>
        <v>0</v>
      </c>
      <c r="S67" s="147">
        <f>SUM('evaluacion valoradas'!R391:R404)</f>
        <v>0</v>
      </c>
      <c r="T67" s="147">
        <f>SUM('evaluacion valoradas'!S391:S404)</f>
        <v>0</v>
      </c>
      <c r="U67" s="147">
        <f>SUM('evaluacion valoradas'!T391:T404)</f>
        <v>0</v>
      </c>
      <c r="V67" s="197">
        <f>SUM('evaluacion valoradas'!U391:U404)</f>
        <v>0</v>
      </c>
    </row>
    <row r="68" spans="1:22" s="1" customFormat="1" ht="15" thickBot="1" x14ac:dyDescent="0.25">
      <c r="A68" s="148" t="s">
        <v>647</v>
      </c>
      <c r="B68" s="147">
        <f>SUM('evaluacion valoradas'!B406:B408)</f>
        <v>0</v>
      </c>
      <c r="C68" s="167"/>
      <c r="D68" s="148"/>
      <c r="E68" s="149"/>
      <c r="F68" s="147">
        <f>SUM('evaluacion valoradas'!F406:F408)</f>
        <v>0</v>
      </c>
      <c r="G68" s="147">
        <f>SUM('evaluacion valoradas'!G406:G408)</f>
        <v>0</v>
      </c>
      <c r="H68" s="147">
        <f>SUM('evaluacion valoradas'!H406:H408)</f>
        <v>0</v>
      </c>
      <c r="I68" s="147">
        <f>SUM('evaluacion valoradas'!I406:I408)</f>
        <v>0</v>
      </c>
      <c r="J68" s="185">
        <v>0</v>
      </c>
      <c r="K68" s="147">
        <f>SUM('evaluacion valoradas'!J406:J408)</f>
        <v>0</v>
      </c>
      <c r="L68" s="147">
        <f>SUM('evaluacion valoradas'!K406:K408)</f>
        <v>0</v>
      </c>
      <c r="M68" s="147">
        <f>SUM('evaluacion valoradas'!L406:L408)</f>
        <v>0</v>
      </c>
      <c r="N68" s="147">
        <f>SUM('evaluacion valoradas'!M406:M408)</f>
        <v>0</v>
      </c>
      <c r="O68" s="147">
        <f>SUM('evaluacion valoradas'!N406:N408)</f>
        <v>0</v>
      </c>
      <c r="P68" s="147">
        <f>SUM('evaluacion valoradas'!O406:O408)</f>
        <v>0</v>
      </c>
      <c r="Q68" s="147">
        <f>SUM('evaluacion valoradas'!P406:P408)</f>
        <v>0</v>
      </c>
      <c r="R68" s="147">
        <f>SUM('evaluacion valoradas'!Q406:Q408)</f>
        <v>0</v>
      </c>
      <c r="S68" s="147">
        <f>SUM('evaluacion valoradas'!R406:R408)</f>
        <v>0</v>
      </c>
      <c r="T68" s="147">
        <f>SUM('evaluacion valoradas'!S406:S408)</f>
        <v>0</v>
      </c>
      <c r="U68" s="147">
        <f>SUM('evaluacion valoradas'!T406:T408)</f>
        <v>0</v>
      </c>
      <c r="V68" s="197">
        <f>SUM('evaluacion valoradas'!U406:U408)</f>
        <v>0</v>
      </c>
    </row>
    <row r="69" spans="1:22" s="1" customFormat="1" ht="36.75" thickBot="1" x14ac:dyDescent="0.25">
      <c r="A69" s="70" t="s">
        <v>650</v>
      </c>
      <c r="B69" s="119">
        <f>SUM(B64:B68)</f>
        <v>6653</v>
      </c>
      <c r="C69" s="82"/>
      <c r="D69" s="70"/>
      <c r="E69" s="71"/>
      <c r="F69" s="119">
        <f>SUM(F64:F68)</f>
        <v>6419</v>
      </c>
      <c r="G69" s="119">
        <f>SUM(G64:G68)</f>
        <v>131212560</v>
      </c>
      <c r="H69" s="119">
        <f t="shared" ref="H69:V69" si="3">SUM(H64:H68)</f>
        <v>635</v>
      </c>
      <c r="I69" s="119">
        <f t="shared" si="3"/>
        <v>12750430</v>
      </c>
      <c r="J69" s="188">
        <f t="shared" si="0"/>
        <v>9.892506620968998</v>
      </c>
      <c r="K69" s="119">
        <f t="shared" si="3"/>
        <v>532</v>
      </c>
      <c r="L69" s="119">
        <f t="shared" si="3"/>
        <v>103</v>
      </c>
      <c r="M69" s="119">
        <f t="shared" si="3"/>
        <v>0</v>
      </c>
      <c r="N69" s="119">
        <f t="shared" si="3"/>
        <v>0</v>
      </c>
      <c r="O69" s="119">
        <f t="shared" si="3"/>
        <v>0</v>
      </c>
      <c r="P69" s="119">
        <f t="shared" si="3"/>
        <v>0</v>
      </c>
      <c r="Q69" s="119">
        <f t="shared" si="3"/>
        <v>0</v>
      </c>
      <c r="R69" s="119">
        <f t="shared" si="3"/>
        <v>0</v>
      </c>
      <c r="S69" s="119">
        <f t="shared" si="3"/>
        <v>0</v>
      </c>
      <c r="T69" s="119">
        <f t="shared" si="3"/>
        <v>0</v>
      </c>
      <c r="U69" s="119">
        <f t="shared" si="3"/>
        <v>0</v>
      </c>
      <c r="V69" s="198">
        <f t="shared" si="3"/>
        <v>0</v>
      </c>
    </row>
    <row r="70" spans="1:22" s="27" customFormat="1" ht="18" x14ac:dyDescent="0.2">
      <c r="A70" s="9" t="s">
        <v>651</v>
      </c>
      <c r="B70" s="112"/>
      <c r="C70" s="79"/>
      <c r="D70" s="9"/>
      <c r="E70" s="10"/>
      <c r="F70" s="112"/>
      <c r="G70" s="112"/>
      <c r="H70" s="112"/>
      <c r="I70" s="112"/>
      <c r="J70" s="184">
        <v>0</v>
      </c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99"/>
    </row>
    <row r="71" spans="1:22" s="28" customFormat="1" x14ac:dyDescent="0.2">
      <c r="A71" s="148" t="s">
        <v>652</v>
      </c>
      <c r="B71" s="147">
        <f>SUM('evaluacion valoradas'!B414:B423)</f>
        <v>0</v>
      </c>
      <c r="C71" s="167"/>
      <c r="D71" s="148"/>
      <c r="E71" s="149"/>
      <c r="F71" s="147">
        <f>SUM('evaluacion valoradas'!F414:F423)</f>
        <v>0</v>
      </c>
      <c r="G71" s="147">
        <f>SUM('evaluacion valoradas'!G414:G423)</f>
        <v>0</v>
      </c>
      <c r="H71" s="147">
        <f>SUM('evaluacion valoradas'!H414:H423)</f>
        <v>0</v>
      </c>
      <c r="I71" s="147">
        <f>SUM('evaluacion valoradas'!I414:I423)</f>
        <v>0</v>
      </c>
      <c r="J71" s="184">
        <v>0</v>
      </c>
      <c r="K71" s="147">
        <f>SUM('evaluacion valoradas'!J414:J423)</f>
        <v>0</v>
      </c>
      <c r="L71" s="147">
        <f>SUM('evaluacion valoradas'!K414:K423)</f>
        <v>0</v>
      </c>
      <c r="M71" s="147">
        <f>SUM('evaluacion valoradas'!L414:L423)</f>
        <v>0</v>
      </c>
      <c r="N71" s="147">
        <f>SUM('evaluacion valoradas'!M414:M423)</f>
        <v>0</v>
      </c>
      <c r="O71" s="147">
        <f>SUM('evaluacion valoradas'!N414:N423)</f>
        <v>0</v>
      </c>
      <c r="P71" s="147">
        <f>SUM('evaluacion valoradas'!O414:O423)</f>
        <v>0</v>
      </c>
      <c r="Q71" s="147">
        <f>SUM('evaluacion valoradas'!P414:P423)</f>
        <v>0</v>
      </c>
      <c r="R71" s="147">
        <f>SUM('evaluacion valoradas'!Q414:Q423)</f>
        <v>0</v>
      </c>
      <c r="S71" s="147">
        <f>SUM('evaluacion valoradas'!R414:R423)</f>
        <v>0</v>
      </c>
      <c r="T71" s="147">
        <f>SUM('evaluacion valoradas'!S414:S423)</f>
        <v>0</v>
      </c>
      <c r="U71" s="147">
        <f>SUM('evaluacion valoradas'!T414:T423)</f>
        <v>0</v>
      </c>
      <c r="V71" s="197">
        <f>SUM('evaluacion valoradas'!U414:U423)</f>
        <v>0</v>
      </c>
    </row>
    <row r="72" spans="1:22" s="1" customFormat="1" x14ac:dyDescent="0.2">
      <c r="A72" s="148" t="s">
        <v>653</v>
      </c>
      <c r="B72" s="147"/>
      <c r="C72" s="167"/>
      <c r="D72" s="148"/>
      <c r="E72" s="149"/>
      <c r="F72" s="147"/>
      <c r="G72" s="147"/>
      <c r="H72" s="147"/>
      <c r="I72" s="147"/>
      <c r="J72" s="184">
        <v>0</v>
      </c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97"/>
    </row>
    <row r="73" spans="1:22" s="1" customFormat="1" ht="12.75" customHeight="1" x14ac:dyDescent="0.2">
      <c r="A73" s="148" t="s">
        <v>654</v>
      </c>
      <c r="B73" s="147">
        <f>SUM('evaluacion valoradas'!B426:B432)</f>
        <v>0</v>
      </c>
      <c r="C73" s="167"/>
      <c r="D73" s="148"/>
      <c r="E73" s="149"/>
      <c r="F73" s="147">
        <f>SUM('evaluacion valoradas'!F426:F432)</f>
        <v>0</v>
      </c>
      <c r="G73" s="147">
        <f>SUM('evaluacion valoradas'!G426:G432)</f>
        <v>0</v>
      </c>
      <c r="H73" s="147">
        <f>SUM('evaluacion valoradas'!H426:H432)</f>
        <v>0</v>
      </c>
      <c r="I73" s="147">
        <f>SUM('evaluacion valoradas'!I426:I432)</f>
        <v>0</v>
      </c>
      <c r="J73" s="184">
        <v>0</v>
      </c>
      <c r="K73" s="147">
        <f>SUM('evaluacion valoradas'!J426:J432)</f>
        <v>0</v>
      </c>
      <c r="L73" s="147">
        <f>SUM('evaluacion valoradas'!K426:K432)</f>
        <v>0</v>
      </c>
      <c r="M73" s="147">
        <f>SUM('evaluacion valoradas'!L426:L432)</f>
        <v>0</v>
      </c>
      <c r="N73" s="147">
        <f>SUM('evaluacion valoradas'!M426:M432)</f>
        <v>0</v>
      </c>
      <c r="O73" s="147">
        <f>SUM('evaluacion valoradas'!N426:N432)</f>
        <v>0</v>
      </c>
      <c r="P73" s="147">
        <f>SUM('evaluacion valoradas'!O426:O432)</f>
        <v>0</v>
      </c>
      <c r="Q73" s="147">
        <f>SUM('evaluacion valoradas'!P426:P432)</f>
        <v>0</v>
      </c>
      <c r="R73" s="147">
        <f>SUM('evaluacion valoradas'!Q426:Q432)</f>
        <v>0</v>
      </c>
      <c r="S73" s="147">
        <f>SUM('evaluacion valoradas'!R426:R432)</f>
        <v>0</v>
      </c>
      <c r="T73" s="147">
        <f>SUM('evaluacion valoradas'!S426:S432)</f>
        <v>0</v>
      </c>
      <c r="U73" s="147">
        <f>SUM('evaluacion valoradas'!T426:T432)</f>
        <v>0</v>
      </c>
      <c r="V73" s="197">
        <f>SUM('evaluacion valoradas'!U426:U432)</f>
        <v>0</v>
      </c>
    </row>
    <row r="74" spans="1:22" s="1" customFormat="1" x14ac:dyDescent="0.2">
      <c r="A74" s="148" t="s">
        <v>655</v>
      </c>
      <c r="B74" s="147">
        <f>SUM('evaluacion valoradas'!B434:B441)</f>
        <v>0</v>
      </c>
      <c r="C74" s="167"/>
      <c r="D74" s="148"/>
      <c r="E74" s="149"/>
      <c r="F74" s="147">
        <f>SUM('evaluacion valoradas'!F434:F441)</f>
        <v>0</v>
      </c>
      <c r="G74" s="147">
        <f>SUM('evaluacion valoradas'!G434:G441)</f>
        <v>0</v>
      </c>
      <c r="H74" s="147">
        <f>SUM('evaluacion valoradas'!H434:H441)</f>
        <v>0</v>
      </c>
      <c r="I74" s="147">
        <f>SUM('evaluacion valoradas'!I434:I441)</f>
        <v>0</v>
      </c>
      <c r="J74" s="184">
        <v>0</v>
      </c>
      <c r="K74" s="147">
        <f>SUM('evaluacion valoradas'!J434:J441)</f>
        <v>0</v>
      </c>
      <c r="L74" s="147">
        <f>SUM('evaluacion valoradas'!K434:K441)</f>
        <v>0</v>
      </c>
      <c r="M74" s="147">
        <f>SUM('evaluacion valoradas'!L434:L441)</f>
        <v>0</v>
      </c>
      <c r="N74" s="147">
        <f>SUM('evaluacion valoradas'!M434:M441)</f>
        <v>0</v>
      </c>
      <c r="O74" s="147">
        <f>SUM('evaluacion valoradas'!N434:N441)</f>
        <v>0</v>
      </c>
      <c r="P74" s="147">
        <f>SUM('evaluacion valoradas'!O434:O441)</f>
        <v>0</v>
      </c>
      <c r="Q74" s="147">
        <f>SUM('evaluacion valoradas'!P434:P441)</f>
        <v>0</v>
      </c>
      <c r="R74" s="147">
        <f>SUM('evaluacion valoradas'!Q434:Q441)</f>
        <v>0</v>
      </c>
      <c r="S74" s="147">
        <f>SUM('evaluacion valoradas'!R434:R441)</f>
        <v>0</v>
      </c>
      <c r="T74" s="147">
        <f>SUM('evaluacion valoradas'!S434:S441)</f>
        <v>0</v>
      </c>
      <c r="U74" s="147">
        <f>SUM('evaluacion valoradas'!T434:T441)</f>
        <v>0</v>
      </c>
      <c r="V74" s="197">
        <f>SUM('evaluacion valoradas'!U434:U441)</f>
        <v>0</v>
      </c>
    </row>
    <row r="75" spans="1:22" s="1" customFormat="1" x14ac:dyDescent="0.2">
      <c r="A75" s="148" t="s">
        <v>656</v>
      </c>
      <c r="B75" s="147">
        <f>SUM('evaluacion valoradas'!B443:B450)</f>
        <v>10133</v>
      </c>
      <c r="C75" s="167"/>
      <c r="D75" s="148"/>
      <c r="E75" s="149"/>
      <c r="F75" s="147">
        <f>SUM('evaluacion valoradas'!F443:F450)</f>
        <v>10133</v>
      </c>
      <c r="G75" s="147">
        <f>SUM('evaluacion valoradas'!G443:G450)</f>
        <v>1164083780</v>
      </c>
      <c r="H75" s="147">
        <f>SUM('evaluacion valoradas'!H443:H450)</f>
        <v>155</v>
      </c>
      <c r="I75" s="147">
        <f>SUM('evaluacion valoradas'!I443:I450)</f>
        <v>22423650</v>
      </c>
      <c r="J75" s="186">
        <f t="shared" ref="J75:J135" si="4">+H75/F75*100</f>
        <v>1.5296555807756833</v>
      </c>
      <c r="K75" s="147">
        <f>SUM('evaluacion valoradas'!J443:J450)</f>
        <v>73</v>
      </c>
      <c r="L75" s="147">
        <f>SUM('evaluacion valoradas'!K443:K450)</f>
        <v>82</v>
      </c>
      <c r="M75" s="147">
        <f>SUM('evaluacion valoradas'!L443:L450)</f>
        <v>0</v>
      </c>
      <c r="N75" s="147">
        <f>SUM('evaluacion valoradas'!M443:M450)</f>
        <v>0</v>
      </c>
      <c r="O75" s="147">
        <f>SUM('evaluacion valoradas'!N443:N450)</f>
        <v>0</v>
      </c>
      <c r="P75" s="147">
        <f>SUM('evaluacion valoradas'!O443:O450)</f>
        <v>0</v>
      </c>
      <c r="Q75" s="147">
        <f>SUM('evaluacion valoradas'!P443:P450)</f>
        <v>0</v>
      </c>
      <c r="R75" s="147">
        <f>SUM('evaluacion valoradas'!Q443:Q450)</f>
        <v>0</v>
      </c>
      <c r="S75" s="147">
        <f>SUM('evaluacion valoradas'!R443:R450)</f>
        <v>0</v>
      </c>
      <c r="T75" s="147">
        <f>SUM('evaluacion valoradas'!S443:S450)</f>
        <v>0</v>
      </c>
      <c r="U75" s="147">
        <f>SUM('evaluacion valoradas'!T443:T450)</f>
        <v>0</v>
      </c>
      <c r="V75" s="197">
        <f>SUM('evaluacion valoradas'!U443:U450)</f>
        <v>0</v>
      </c>
    </row>
    <row r="76" spans="1:22" s="1" customFormat="1" x14ac:dyDescent="0.2">
      <c r="A76" s="148" t="s">
        <v>664</v>
      </c>
      <c r="B76" s="149"/>
      <c r="C76" s="167"/>
      <c r="D76" s="148"/>
      <c r="E76" s="149"/>
      <c r="F76" s="149"/>
      <c r="G76" s="149"/>
      <c r="H76" s="149"/>
      <c r="I76" s="149"/>
      <c r="J76" s="184">
        <v>0</v>
      </c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200"/>
    </row>
    <row r="77" spans="1:22" s="1" customFormat="1" x14ac:dyDescent="0.2">
      <c r="A77" s="148" t="s">
        <v>665</v>
      </c>
      <c r="B77" s="149">
        <f>SUM('evaluacion valoradas'!B453:B462)</f>
        <v>36</v>
      </c>
      <c r="C77" s="167"/>
      <c r="D77" s="148"/>
      <c r="E77" s="149"/>
      <c r="F77" s="149">
        <f>SUM('evaluacion valoradas'!F453:F462)</f>
        <v>21</v>
      </c>
      <c r="G77" s="149">
        <f>SUM('evaluacion valoradas'!G453:G462)</f>
        <v>2160170</v>
      </c>
      <c r="H77" s="149">
        <f>SUM('evaluacion valoradas'!H453:H462)</f>
        <v>0</v>
      </c>
      <c r="I77" s="149">
        <f>SUM('evaluacion valoradas'!I453:I462)</f>
        <v>0</v>
      </c>
      <c r="J77" s="186">
        <f t="shared" si="4"/>
        <v>0</v>
      </c>
      <c r="K77" s="149">
        <f>SUM('evaluacion valoradas'!J453:J462)</f>
        <v>0</v>
      </c>
      <c r="L77" s="149">
        <f>SUM('evaluacion valoradas'!K453:K462)</f>
        <v>0</v>
      </c>
      <c r="M77" s="149">
        <f>SUM('evaluacion valoradas'!L453:L462)</f>
        <v>0</v>
      </c>
      <c r="N77" s="149">
        <f>SUM('evaluacion valoradas'!M453:M462)</f>
        <v>0</v>
      </c>
      <c r="O77" s="149">
        <f>SUM('evaluacion valoradas'!N453:N462)</f>
        <v>0</v>
      </c>
      <c r="P77" s="149">
        <f>SUM('evaluacion valoradas'!O453:O462)</f>
        <v>0</v>
      </c>
      <c r="Q77" s="149">
        <f>SUM('evaluacion valoradas'!P453:P462)</f>
        <v>0</v>
      </c>
      <c r="R77" s="149">
        <f>SUM('evaluacion valoradas'!Q453:Q462)</f>
        <v>0</v>
      </c>
      <c r="S77" s="149">
        <f>SUM('evaluacion valoradas'!R453:R462)</f>
        <v>0</v>
      </c>
      <c r="T77" s="149">
        <f>SUM('evaluacion valoradas'!S453:S462)</f>
        <v>0</v>
      </c>
      <c r="U77" s="149">
        <f>SUM('evaluacion valoradas'!T453:T462)</f>
        <v>0</v>
      </c>
      <c r="V77" s="200">
        <f>SUM('evaluacion valoradas'!U453:U462)</f>
        <v>0</v>
      </c>
    </row>
    <row r="78" spans="1:22" s="1" customFormat="1" x14ac:dyDescent="0.2">
      <c r="A78" s="148" t="s">
        <v>498</v>
      </c>
      <c r="B78" s="149">
        <f>SUM('evaluacion valoradas'!B464:B471)</f>
        <v>127</v>
      </c>
      <c r="C78" s="195"/>
      <c r="D78" s="148"/>
      <c r="E78" s="149"/>
      <c r="F78" s="149">
        <f>SUM('evaluacion valoradas'!F464:F471)</f>
        <v>77</v>
      </c>
      <c r="G78" s="149">
        <f>SUM('evaluacion valoradas'!G464:G471)</f>
        <v>40640960</v>
      </c>
      <c r="H78" s="149">
        <f>SUM('evaluacion valoradas'!H464:H471)</f>
        <v>18</v>
      </c>
      <c r="I78" s="149">
        <f>SUM('evaluacion valoradas'!I464:I471)</f>
        <v>8837040</v>
      </c>
      <c r="J78" s="186">
        <f t="shared" si="4"/>
        <v>23.376623376623375</v>
      </c>
      <c r="K78" s="149">
        <f>SUM('evaluacion valoradas'!J464:J471)</f>
        <v>18</v>
      </c>
      <c r="L78" s="149">
        <f>SUM('evaluacion valoradas'!K464:K471)</f>
        <v>0</v>
      </c>
      <c r="M78" s="149">
        <f>SUM('evaluacion valoradas'!L464:L471)</f>
        <v>0</v>
      </c>
      <c r="N78" s="149">
        <f>SUM('evaluacion valoradas'!M464:M471)</f>
        <v>0</v>
      </c>
      <c r="O78" s="149">
        <f>SUM('evaluacion valoradas'!N464:N471)</f>
        <v>0</v>
      </c>
      <c r="P78" s="149">
        <f>SUM('evaluacion valoradas'!O464:O471)</f>
        <v>0</v>
      </c>
      <c r="Q78" s="149">
        <f>SUM('evaluacion valoradas'!P464:P471)</f>
        <v>0</v>
      </c>
      <c r="R78" s="149">
        <f>SUM('evaluacion valoradas'!Q464:Q471)</f>
        <v>0</v>
      </c>
      <c r="S78" s="149">
        <f>SUM('evaluacion valoradas'!R464:R471)</f>
        <v>0</v>
      </c>
      <c r="T78" s="149">
        <f>SUM('evaluacion valoradas'!S464:S471)</f>
        <v>0</v>
      </c>
      <c r="U78" s="149">
        <f>SUM('evaluacion valoradas'!T464:T471)</f>
        <v>0</v>
      </c>
      <c r="V78" s="200">
        <f>SUM('evaluacion valoradas'!U464:U471)</f>
        <v>0</v>
      </c>
    </row>
    <row r="79" spans="1:22" s="1" customFormat="1" x14ac:dyDescent="0.2">
      <c r="A79" s="148" t="s">
        <v>5</v>
      </c>
      <c r="B79" s="149">
        <f>SUM('evaluacion valoradas'!B473:B477)</f>
        <v>260</v>
      </c>
      <c r="C79" s="195"/>
      <c r="D79" s="148"/>
      <c r="E79" s="149"/>
      <c r="F79" s="149">
        <f>SUM('evaluacion valoradas'!F473:F477)</f>
        <v>258</v>
      </c>
      <c r="G79" s="149">
        <f>SUM('evaluacion valoradas'!G473:G477)</f>
        <v>14411560</v>
      </c>
      <c r="H79" s="149">
        <f>SUM('evaluacion valoradas'!H473:H477)</f>
        <v>0</v>
      </c>
      <c r="I79" s="149">
        <f>SUM('evaluacion valoradas'!I473:I477)</f>
        <v>0</v>
      </c>
      <c r="J79" s="186">
        <f t="shared" si="4"/>
        <v>0</v>
      </c>
      <c r="K79" s="149">
        <f>SUM('evaluacion valoradas'!J473:J477)</f>
        <v>0</v>
      </c>
      <c r="L79" s="149">
        <f>SUM('evaluacion valoradas'!K473:K477)</f>
        <v>0</v>
      </c>
      <c r="M79" s="149">
        <f>SUM('evaluacion valoradas'!L473:L477)</f>
        <v>0</v>
      </c>
      <c r="N79" s="149">
        <f>SUM('evaluacion valoradas'!M473:M477)</f>
        <v>0</v>
      </c>
      <c r="O79" s="149">
        <f>SUM('evaluacion valoradas'!N473:N477)</f>
        <v>0</v>
      </c>
      <c r="P79" s="149">
        <f>SUM('evaluacion valoradas'!O473:O477)</f>
        <v>0</v>
      </c>
      <c r="Q79" s="149">
        <f>SUM('evaluacion valoradas'!P473:P477)</f>
        <v>0</v>
      </c>
      <c r="R79" s="149">
        <f>SUM('evaluacion valoradas'!Q473:Q477)</f>
        <v>0</v>
      </c>
      <c r="S79" s="149">
        <f>SUM('evaluacion valoradas'!R473:R477)</f>
        <v>0</v>
      </c>
      <c r="T79" s="149">
        <f>SUM('evaluacion valoradas'!S473:S477)</f>
        <v>0</v>
      </c>
      <c r="U79" s="149">
        <f>SUM('evaluacion valoradas'!T473:T477)</f>
        <v>0</v>
      </c>
      <c r="V79" s="200">
        <f>SUM('evaluacion valoradas'!U473:U477)</f>
        <v>0</v>
      </c>
    </row>
    <row r="80" spans="1:22" s="1" customFormat="1" x14ac:dyDescent="0.2">
      <c r="A80" s="148" t="s">
        <v>10</v>
      </c>
      <c r="B80" s="149">
        <f>SUM('evaluacion valoradas'!B479:B482)</f>
        <v>0</v>
      </c>
      <c r="C80" s="167"/>
      <c r="D80" s="148"/>
      <c r="E80" s="149"/>
      <c r="F80" s="149">
        <f>SUM('evaluacion valoradas'!F479:F482)</f>
        <v>0</v>
      </c>
      <c r="G80" s="149">
        <f>SUM('evaluacion valoradas'!G479:G482)</f>
        <v>0</v>
      </c>
      <c r="H80" s="149">
        <f>SUM('evaluacion valoradas'!H479:H482)</f>
        <v>0</v>
      </c>
      <c r="I80" s="149">
        <f>SUM('evaluacion valoradas'!I479:I482)</f>
        <v>0</v>
      </c>
      <c r="J80" s="184">
        <v>0</v>
      </c>
      <c r="K80" s="149">
        <f>SUM('evaluacion valoradas'!J479:J482)</f>
        <v>0</v>
      </c>
      <c r="L80" s="149">
        <f>SUM('evaluacion valoradas'!K479:K482)</f>
        <v>0</v>
      </c>
      <c r="M80" s="149">
        <f>SUM('evaluacion valoradas'!L479:L482)</f>
        <v>0</v>
      </c>
      <c r="N80" s="149">
        <f>SUM('evaluacion valoradas'!M479:M482)</f>
        <v>0</v>
      </c>
      <c r="O80" s="149">
        <f>SUM('evaluacion valoradas'!N479:N482)</f>
        <v>0</v>
      </c>
      <c r="P80" s="149">
        <f>SUM('evaluacion valoradas'!O479:O482)</f>
        <v>0</v>
      </c>
      <c r="Q80" s="149">
        <f>SUM('evaluacion valoradas'!P479:P482)</f>
        <v>0</v>
      </c>
      <c r="R80" s="149">
        <f>SUM('evaluacion valoradas'!Q479:Q482)</f>
        <v>0</v>
      </c>
      <c r="S80" s="149">
        <f>SUM('evaluacion valoradas'!R479:R482)</f>
        <v>0</v>
      </c>
      <c r="T80" s="149">
        <f>SUM('evaluacion valoradas'!S479:S482)</f>
        <v>0</v>
      </c>
      <c r="U80" s="149">
        <f>SUM('evaluacion valoradas'!T479:T482)</f>
        <v>0</v>
      </c>
      <c r="V80" s="200">
        <f>SUM('evaluacion valoradas'!U479:U482)</f>
        <v>0</v>
      </c>
    </row>
    <row r="81" spans="1:22" s="1" customFormat="1" x14ac:dyDescent="0.2">
      <c r="A81" s="148" t="s">
        <v>14</v>
      </c>
      <c r="B81" s="149">
        <f>SUM('evaluacion valoradas'!B484:B502)</f>
        <v>176</v>
      </c>
      <c r="C81" s="167"/>
      <c r="D81" s="148"/>
      <c r="E81" s="149"/>
      <c r="F81" s="149">
        <f>SUM('evaluacion valoradas'!F484:F502)</f>
        <v>171</v>
      </c>
      <c r="G81" s="149">
        <f>SUM('evaluacion valoradas'!G484:G502)</f>
        <v>7967110</v>
      </c>
      <c r="H81" s="149">
        <f>SUM('evaluacion valoradas'!H484:H502)</f>
        <v>40</v>
      </c>
      <c r="I81" s="149">
        <f>SUM('evaluacion valoradas'!I484:I502)</f>
        <v>1681750</v>
      </c>
      <c r="J81" s="186">
        <f t="shared" si="4"/>
        <v>23.391812865497073</v>
      </c>
      <c r="K81" s="149">
        <f>SUM('evaluacion valoradas'!J484:J502)</f>
        <v>13</v>
      </c>
      <c r="L81" s="149">
        <f>SUM('evaluacion valoradas'!K484:K502)</f>
        <v>27</v>
      </c>
      <c r="M81" s="149">
        <f>SUM('evaluacion valoradas'!L484:L502)</f>
        <v>0</v>
      </c>
      <c r="N81" s="149">
        <f>SUM('evaluacion valoradas'!M484:M502)</f>
        <v>0</v>
      </c>
      <c r="O81" s="149">
        <f>SUM('evaluacion valoradas'!N484:N502)</f>
        <v>0</v>
      </c>
      <c r="P81" s="149">
        <f>SUM('evaluacion valoradas'!O484:O502)</f>
        <v>0</v>
      </c>
      <c r="Q81" s="149">
        <f>SUM('evaluacion valoradas'!P484:P502)</f>
        <v>0</v>
      </c>
      <c r="R81" s="149">
        <f>SUM('evaluacion valoradas'!Q484:Q502)</f>
        <v>0</v>
      </c>
      <c r="S81" s="149">
        <f>SUM('evaluacion valoradas'!R484:R502)</f>
        <v>0</v>
      </c>
      <c r="T81" s="149">
        <f>SUM('evaluacion valoradas'!S484:S502)</f>
        <v>0</v>
      </c>
      <c r="U81" s="149">
        <f>SUM('evaluacion valoradas'!T484:T502)</f>
        <v>0</v>
      </c>
      <c r="V81" s="200">
        <f>SUM('evaluacion valoradas'!U484:U502)</f>
        <v>0</v>
      </c>
    </row>
    <row r="82" spans="1:22" s="1" customFormat="1" x14ac:dyDescent="0.2">
      <c r="A82" s="148" t="s">
        <v>547</v>
      </c>
      <c r="B82" s="147">
        <f>SUM('evaluacion valoradas'!B504:B512)</f>
        <v>2276</v>
      </c>
      <c r="C82" s="167"/>
      <c r="D82" s="148"/>
      <c r="E82" s="149"/>
      <c r="F82" s="147">
        <f>SUM('evaluacion valoradas'!F504:F512)</f>
        <v>2256</v>
      </c>
      <c r="G82" s="147">
        <f>SUM('evaluacion valoradas'!G504:G512)</f>
        <v>817793860</v>
      </c>
      <c r="H82" s="147">
        <f>SUM('evaluacion valoradas'!H504:H512)</f>
        <v>155</v>
      </c>
      <c r="I82" s="147">
        <f>SUM('evaluacion valoradas'!I504:I512)</f>
        <v>61090580</v>
      </c>
      <c r="J82" s="186">
        <f t="shared" si="4"/>
        <v>6.870567375886524</v>
      </c>
      <c r="K82" s="147">
        <f>SUM('evaluacion valoradas'!J504:J512)</f>
        <v>12</v>
      </c>
      <c r="L82" s="147">
        <f>SUM('evaluacion valoradas'!K504:K512)</f>
        <v>143</v>
      </c>
      <c r="M82" s="147">
        <f>SUM('evaluacion valoradas'!L504:L512)</f>
        <v>0</v>
      </c>
      <c r="N82" s="147">
        <f>SUM('evaluacion valoradas'!M504:M512)</f>
        <v>0</v>
      </c>
      <c r="O82" s="147">
        <f>SUM('evaluacion valoradas'!N504:N512)</f>
        <v>0</v>
      </c>
      <c r="P82" s="147">
        <f>SUM('evaluacion valoradas'!O504:O512)</f>
        <v>0</v>
      </c>
      <c r="Q82" s="147">
        <f>SUM('evaluacion valoradas'!P504:P512)</f>
        <v>0</v>
      </c>
      <c r="R82" s="147">
        <f>SUM('evaluacion valoradas'!Q504:Q512)</f>
        <v>0</v>
      </c>
      <c r="S82" s="147">
        <f>SUM('evaluacion valoradas'!R504:R512)</f>
        <v>0</v>
      </c>
      <c r="T82" s="147">
        <f>SUM('evaluacion valoradas'!S504:S512)</f>
        <v>0</v>
      </c>
      <c r="U82" s="147">
        <f>SUM('evaluacion valoradas'!T504:T512)</f>
        <v>0</v>
      </c>
      <c r="V82" s="197">
        <f>SUM('evaluacion valoradas'!U504:U512)</f>
        <v>0</v>
      </c>
    </row>
    <row r="83" spans="1:22" s="1" customFormat="1" x14ac:dyDescent="0.2">
      <c r="A83" s="148" t="s">
        <v>503</v>
      </c>
      <c r="B83" s="149">
        <f>SUM('evaluacion valoradas'!B514:B517)</f>
        <v>2</v>
      </c>
      <c r="C83" s="167"/>
      <c r="D83" s="148"/>
      <c r="E83" s="149"/>
      <c r="F83" s="149">
        <f>SUM('evaluacion valoradas'!F514:F517)</f>
        <v>1</v>
      </c>
      <c r="G83" s="149">
        <f>SUM('evaluacion valoradas'!G514:G517)</f>
        <v>2764320</v>
      </c>
      <c r="H83" s="149">
        <f>SUM('evaluacion valoradas'!H514:H517)</f>
        <v>0</v>
      </c>
      <c r="I83" s="149">
        <f>SUM('evaluacion valoradas'!I514:I517)</f>
        <v>0</v>
      </c>
      <c r="J83" s="186">
        <f t="shared" si="4"/>
        <v>0</v>
      </c>
      <c r="K83" s="149">
        <f>SUM('evaluacion valoradas'!J514:J517)</f>
        <v>0</v>
      </c>
      <c r="L83" s="149">
        <f>SUM('evaluacion valoradas'!K514:K517)</f>
        <v>0</v>
      </c>
      <c r="M83" s="149">
        <f>SUM('evaluacion valoradas'!L514:L517)</f>
        <v>0</v>
      </c>
      <c r="N83" s="149">
        <f>SUM('evaluacion valoradas'!M514:M517)</f>
        <v>0</v>
      </c>
      <c r="O83" s="149">
        <f>SUM('evaluacion valoradas'!N514:N517)</f>
        <v>0</v>
      </c>
      <c r="P83" s="149">
        <f>SUM('evaluacion valoradas'!O514:O517)</f>
        <v>0</v>
      </c>
      <c r="Q83" s="149">
        <f>SUM('evaluacion valoradas'!P514:P517)</f>
        <v>0</v>
      </c>
      <c r="R83" s="149">
        <f>SUM('evaluacion valoradas'!Q514:Q517)</f>
        <v>0</v>
      </c>
      <c r="S83" s="149">
        <f>SUM('evaluacion valoradas'!R514:R517)</f>
        <v>0</v>
      </c>
      <c r="T83" s="149">
        <f>SUM('evaluacion valoradas'!S514:S517)</f>
        <v>0</v>
      </c>
      <c r="U83" s="149">
        <f>SUM('evaluacion valoradas'!T514:T517)</f>
        <v>0</v>
      </c>
      <c r="V83" s="200">
        <f>SUM('evaluacion valoradas'!U514:U517)</f>
        <v>0</v>
      </c>
    </row>
    <row r="84" spans="1:22" s="1" customFormat="1" x14ac:dyDescent="0.2">
      <c r="A84" s="148" t="s">
        <v>527</v>
      </c>
      <c r="B84" s="149">
        <f>SUM('evaluacion valoradas'!B519:B524)</f>
        <v>601</v>
      </c>
      <c r="C84" s="167"/>
      <c r="D84" s="148"/>
      <c r="E84" s="149"/>
      <c r="F84" s="149">
        <f>SUM('evaluacion valoradas'!F519:F524)</f>
        <v>259</v>
      </c>
      <c r="G84" s="149">
        <f>SUM('evaluacion valoradas'!G519:G524)</f>
        <v>181822030</v>
      </c>
      <c r="H84" s="149">
        <f>SUM('evaluacion valoradas'!H519:H524)</f>
        <v>10</v>
      </c>
      <c r="I84" s="149">
        <f>SUM('evaluacion valoradas'!I519:I524)</f>
        <v>14464300</v>
      </c>
      <c r="J84" s="186">
        <f t="shared" si="4"/>
        <v>3.8610038610038608</v>
      </c>
      <c r="K84" s="149">
        <f>SUM('evaluacion valoradas'!J519:J524)</f>
        <v>10</v>
      </c>
      <c r="L84" s="149">
        <f>SUM('evaluacion valoradas'!K519:K524)</f>
        <v>0</v>
      </c>
      <c r="M84" s="149">
        <f>SUM('evaluacion valoradas'!L519:L524)</f>
        <v>0</v>
      </c>
      <c r="N84" s="149">
        <f>SUM('evaluacion valoradas'!M519:M524)</f>
        <v>0</v>
      </c>
      <c r="O84" s="149">
        <f>SUM('evaluacion valoradas'!N519:N524)</f>
        <v>0</v>
      </c>
      <c r="P84" s="149">
        <f>SUM('evaluacion valoradas'!O519:O524)</f>
        <v>0</v>
      </c>
      <c r="Q84" s="149">
        <f>SUM('evaluacion valoradas'!P519:P524)</f>
        <v>0</v>
      </c>
      <c r="R84" s="149">
        <f>SUM('evaluacion valoradas'!Q519:Q524)</f>
        <v>0</v>
      </c>
      <c r="S84" s="149">
        <f>SUM('evaluacion valoradas'!R519:R524)</f>
        <v>0</v>
      </c>
      <c r="T84" s="149">
        <f>SUM('evaluacion valoradas'!S519:S524)</f>
        <v>0</v>
      </c>
      <c r="U84" s="149">
        <f>SUM('evaluacion valoradas'!T519:T524)</f>
        <v>0</v>
      </c>
      <c r="V84" s="200">
        <f>SUM('evaluacion valoradas'!U519:U524)</f>
        <v>0</v>
      </c>
    </row>
    <row r="85" spans="1:22" s="1" customFormat="1" x14ac:dyDescent="0.2">
      <c r="A85" s="148" t="s">
        <v>497</v>
      </c>
      <c r="B85" s="149">
        <f>SUM('evaluacion valoradas'!B526:B529)</f>
        <v>69</v>
      </c>
      <c r="C85" s="167"/>
      <c r="D85" s="148"/>
      <c r="E85" s="149"/>
      <c r="F85" s="149">
        <f>SUM('evaluacion valoradas'!F526:F529)</f>
        <v>53</v>
      </c>
      <c r="G85" s="149">
        <f>SUM('evaluacion valoradas'!G526:G529)</f>
        <v>113411740</v>
      </c>
      <c r="H85" s="149">
        <f>SUM('evaluacion valoradas'!H526:H529)</f>
        <v>22</v>
      </c>
      <c r="I85" s="149">
        <f>SUM('evaluacion valoradas'!I526:I529)</f>
        <v>45997160</v>
      </c>
      <c r="J85" s="186">
        <f t="shared" si="4"/>
        <v>41.509433962264154</v>
      </c>
      <c r="K85" s="149">
        <f>SUM('evaluacion valoradas'!J526:J529)</f>
        <v>22</v>
      </c>
      <c r="L85" s="149">
        <f>SUM('evaluacion valoradas'!K526:K529)</f>
        <v>0</v>
      </c>
      <c r="M85" s="149">
        <f>SUM('evaluacion valoradas'!L526:L529)</f>
        <v>0</v>
      </c>
      <c r="N85" s="149">
        <f>SUM('evaluacion valoradas'!M526:M529)</f>
        <v>0</v>
      </c>
      <c r="O85" s="149">
        <f>SUM('evaluacion valoradas'!N526:N529)</f>
        <v>0</v>
      </c>
      <c r="P85" s="149">
        <f>SUM('evaluacion valoradas'!O526:O529)</f>
        <v>0</v>
      </c>
      <c r="Q85" s="149">
        <f>SUM('evaluacion valoradas'!P526:P529)</f>
        <v>0</v>
      </c>
      <c r="R85" s="149">
        <f>SUM('evaluacion valoradas'!Q526:Q529)</f>
        <v>0</v>
      </c>
      <c r="S85" s="149">
        <f>SUM('evaluacion valoradas'!R526:R529)</f>
        <v>0</v>
      </c>
      <c r="T85" s="149">
        <f>SUM('evaluacion valoradas'!S526:S529)</f>
        <v>0</v>
      </c>
      <c r="U85" s="149">
        <f>SUM('evaluacion valoradas'!T526:T529)</f>
        <v>0</v>
      </c>
      <c r="V85" s="200">
        <f>SUM('evaluacion valoradas'!U526:U529)</f>
        <v>0</v>
      </c>
    </row>
    <row r="86" spans="1:22" s="1" customFormat="1" x14ac:dyDescent="0.2">
      <c r="A86" s="148" t="s">
        <v>565</v>
      </c>
      <c r="B86" s="149">
        <f>SUM('evaluacion valoradas'!B531:B543)</f>
        <v>327</v>
      </c>
      <c r="C86" s="167"/>
      <c r="D86" s="148"/>
      <c r="E86" s="149"/>
      <c r="F86" s="149">
        <f>SUM('evaluacion valoradas'!F531:F543)</f>
        <v>247</v>
      </c>
      <c r="G86" s="149">
        <f>SUM('evaluacion valoradas'!G531:G543)</f>
        <v>37824770</v>
      </c>
      <c r="H86" s="149">
        <f>SUM('evaluacion valoradas'!H531:H543)</f>
        <v>0</v>
      </c>
      <c r="I86" s="149">
        <f>SUM('evaluacion valoradas'!I531:I543)</f>
        <v>0</v>
      </c>
      <c r="J86" s="186">
        <f t="shared" si="4"/>
        <v>0</v>
      </c>
      <c r="K86" s="149">
        <f>SUM('evaluacion valoradas'!J531:J543)</f>
        <v>0</v>
      </c>
      <c r="L86" s="149">
        <f>SUM('evaluacion valoradas'!K531:K543)</f>
        <v>0</v>
      </c>
      <c r="M86" s="149">
        <f>SUM('evaluacion valoradas'!L531:L543)</f>
        <v>0</v>
      </c>
      <c r="N86" s="149">
        <f>SUM('evaluacion valoradas'!M531:M543)</f>
        <v>0</v>
      </c>
      <c r="O86" s="149">
        <f>SUM('evaluacion valoradas'!N531:N543)</f>
        <v>0</v>
      </c>
      <c r="P86" s="149">
        <f>SUM('evaluacion valoradas'!O531:O543)</f>
        <v>0</v>
      </c>
      <c r="Q86" s="149">
        <f>SUM('evaluacion valoradas'!P531:P543)</f>
        <v>0</v>
      </c>
      <c r="R86" s="149">
        <f>SUM('evaluacion valoradas'!Q531:Q543)</f>
        <v>0</v>
      </c>
      <c r="S86" s="149">
        <f>SUM('evaluacion valoradas'!R531:R543)</f>
        <v>0</v>
      </c>
      <c r="T86" s="149">
        <f>SUM('evaluacion valoradas'!S531:S543)</f>
        <v>0</v>
      </c>
      <c r="U86" s="149">
        <f>SUM('evaluacion valoradas'!T531:T543)</f>
        <v>0</v>
      </c>
      <c r="V86" s="200">
        <f>SUM('evaluacion valoradas'!U531:U543)</f>
        <v>0</v>
      </c>
    </row>
    <row r="87" spans="1:22" s="1" customFormat="1" x14ac:dyDescent="0.2">
      <c r="A87" s="148" t="s">
        <v>513</v>
      </c>
      <c r="B87" s="147">
        <f>SUM('evaluacion valoradas'!B545:B548)</f>
        <v>50</v>
      </c>
      <c r="C87" s="167"/>
      <c r="D87" s="148"/>
      <c r="E87" s="149"/>
      <c r="F87" s="147">
        <f>SUM('evaluacion valoradas'!F545:F548)</f>
        <v>47</v>
      </c>
      <c r="G87" s="147">
        <f>SUM('evaluacion valoradas'!G545:G548)</f>
        <v>53174250</v>
      </c>
      <c r="H87" s="147">
        <f>SUM('evaluacion valoradas'!H545:H548)</f>
        <v>2</v>
      </c>
      <c r="I87" s="147">
        <f>SUM('evaluacion valoradas'!I545:I548)</f>
        <v>694050</v>
      </c>
      <c r="J87" s="186">
        <f t="shared" si="4"/>
        <v>4.2553191489361701</v>
      </c>
      <c r="K87" s="147">
        <f>SUM('evaluacion valoradas'!J545:J548)</f>
        <v>1</v>
      </c>
      <c r="L87" s="147">
        <f>SUM('evaluacion valoradas'!K545:K548)</f>
        <v>1</v>
      </c>
      <c r="M87" s="147">
        <f>SUM('evaluacion valoradas'!L545:L548)</f>
        <v>0</v>
      </c>
      <c r="N87" s="147">
        <f>SUM('evaluacion valoradas'!M545:M548)</f>
        <v>0</v>
      </c>
      <c r="O87" s="147">
        <f>SUM('evaluacion valoradas'!N545:N548)</f>
        <v>0</v>
      </c>
      <c r="P87" s="147">
        <f>SUM('evaluacion valoradas'!O545:O548)</f>
        <v>0</v>
      </c>
      <c r="Q87" s="147">
        <f>SUM('evaluacion valoradas'!P545:P548)</f>
        <v>0</v>
      </c>
      <c r="R87" s="147">
        <f>SUM('evaluacion valoradas'!Q545:Q548)</f>
        <v>0</v>
      </c>
      <c r="S87" s="147">
        <f>SUM('evaluacion valoradas'!R545:R548)</f>
        <v>0</v>
      </c>
      <c r="T87" s="147">
        <f>SUM('evaluacion valoradas'!S545:S548)</f>
        <v>0</v>
      </c>
      <c r="U87" s="147">
        <f>SUM('evaluacion valoradas'!T545:T548)</f>
        <v>0</v>
      </c>
      <c r="V87" s="197">
        <f>SUM('evaluacion valoradas'!U545:U548)</f>
        <v>0</v>
      </c>
    </row>
    <row r="88" spans="1:22" s="1" customFormat="1" x14ac:dyDescent="0.2">
      <c r="A88" s="148" t="s">
        <v>67</v>
      </c>
      <c r="B88" s="149">
        <f>SUM('evaluacion valoradas'!B550:B551)</f>
        <v>30</v>
      </c>
      <c r="C88" s="167"/>
      <c r="D88" s="148"/>
      <c r="E88" s="149"/>
      <c r="F88" s="149">
        <f>SUM('evaluacion valoradas'!F550:F551)</f>
        <v>15</v>
      </c>
      <c r="G88" s="149">
        <f>SUM('evaluacion valoradas'!G550:G551)</f>
        <v>4708050</v>
      </c>
      <c r="H88" s="149">
        <f>SUM('evaluacion valoradas'!H550:H551)</f>
        <v>0</v>
      </c>
      <c r="I88" s="149">
        <f>SUM('evaluacion valoradas'!I550:I551)</f>
        <v>0</v>
      </c>
      <c r="J88" s="186">
        <f t="shared" si="4"/>
        <v>0</v>
      </c>
      <c r="K88" s="149">
        <f>SUM('evaluacion valoradas'!J550:J551)</f>
        <v>0</v>
      </c>
      <c r="L88" s="149">
        <f>SUM('evaluacion valoradas'!K550:K551)</f>
        <v>0</v>
      </c>
      <c r="M88" s="149">
        <f>SUM('evaluacion valoradas'!L550:L551)</f>
        <v>0</v>
      </c>
      <c r="N88" s="149">
        <f>SUM('evaluacion valoradas'!M550:M551)</f>
        <v>0</v>
      </c>
      <c r="O88" s="149">
        <f>SUM('evaluacion valoradas'!N550:N551)</f>
        <v>0</v>
      </c>
      <c r="P88" s="149">
        <f>SUM('evaluacion valoradas'!O550:O551)</f>
        <v>0</v>
      </c>
      <c r="Q88" s="149">
        <f>SUM('evaluacion valoradas'!P550:P551)</f>
        <v>0</v>
      </c>
      <c r="R88" s="149">
        <f>SUM('evaluacion valoradas'!Q550:Q551)</f>
        <v>0</v>
      </c>
      <c r="S88" s="149">
        <f>SUM('evaluacion valoradas'!R550:R551)</f>
        <v>0</v>
      </c>
      <c r="T88" s="149">
        <f>SUM('evaluacion valoradas'!S550:S551)</f>
        <v>0</v>
      </c>
      <c r="U88" s="149">
        <f>SUM('evaluacion valoradas'!T550:T551)</f>
        <v>0</v>
      </c>
      <c r="V88" s="200">
        <f>SUM('evaluacion valoradas'!U550:U551)</f>
        <v>0</v>
      </c>
    </row>
    <row r="89" spans="1:22" s="1" customFormat="1" x14ac:dyDescent="0.2">
      <c r="A89" s="148" t="s">
        <v>568</v>
      </c>
      <c r="B89" s="149">
        <f>SUM('evaluacion valoradas'!B553:B564)</f>
        <v>153</v>
      </c>
      <c r="C89" s="167"/>
      <c r="D89" s="148"/>
      <c r="E89" s="149"/>
      <c r="F89" s="149">
        <f>SUM('evaluacion valoradas'!F553:F564)</f>
        <v>76</v>
      </c>
      <c r="G89" s="149">
        <f>SUM('evaluacion valoradas'!G553:G564)</f>
        <v>70991780</v>
      </c>
      <c r="H89" s="149">
        <f>SUM('evaluacion valoradas'!H553:H564)</f>
        <v>10</v>
      </c>
      <c r="I89" s="149">
        <f>SUM('evaluacion valoradas'!I553:I564)</f>
        <v>8539140</v>
      </c>
      <c r="J89" s="186">
        <f t="shared" si="4"/>
        <v>13.157894736842104</v>
      </c>
      <c r="K89" s="149">
        <f>SUM('evaluacion valoradas'!J553:J564)</f>
        <v>9</v>
      </c>
      <c r="L89" s="149">
        <f>SUM('evaluacion valoradas'!K553:K564)</f>
        <v>1</v>
      </c>
      <c r="M89" s="149">
        <f>SUM('evaluacion valoradas'!L553:L564)</f>
        <v>0</v>
      </c>
      <c r="N89" s="149">
        <f>SUM('evaluacion valoradas'!M553:M564)</f>
        <v>0</v>
      </c>
      <c r="O89" s="149">
        <f>SUM('evaluacion valoradas'!N553:N564)</f>
        <v>0</v>
      </c>
      <c r="P89" s="149">
        <f>SUM('evaluacion valoradas'!O553:O564)</f>
        <v>0</v>
      </c>
      <c r="Q89" s="149">
        <f>SUM('evaluacion valoradas'!P553:P564)</f>
        <v>0</v>
      </c>
      <c r="R89" s="149">
        <f>SUM('evaluacion valoradas'!Q553:Q564)</f>
        <v>0</v>
      </c>
      <c r="S89" s="149">
        <f>SUM('evaluacion valoradas'!R553:R564)</f>
        <v>0</v>
      </c>
      <c r="T89" s="149">
        <f>SUM('evaluacion valoradas'!S553:S564)</f>
        <v>0</v>
      </c>
      <c r="U89" s="149">
        <f>SUM('evaluacion valoradas'!T553:T564)</f>
        <v>0</v>
      </c>
      <c r="V89" s="200">
        <f>SUM('evaluacion valoradas'!U553:U564)</f>
        <v>0</v>
      </c>
    </row>
    <row r="90" spans="1:22" s="1" customFormat="1" x14ac:dyDescent="0.2">
      <c r="A90" s="148" t="s">
        <v>80</v>
      </c>
      <c r="B90" s="149">
        <f>SUM('evaluacion valoradas'!B566:B571)</f>
        <v>38</v>
      </c>
      <c r="C90" s="167"/>
      <c r="D90" s="148"/>
      <c r="E90" s="149"/>
      <c r="F90" s="149">
        <f>SUM('evaluacion valoradas'!F566:F571)</f>
        <v>33</v>
      </c>
      <c r="G90" s="149">
        <f>SUM('evaluacion valoradas'!G566:G571)</f>
        <v>9369260</v>
      </c>
      <c r="H90" s="149">
        <f>SUM('evaluacion valoradas'!H566:H571)</f>
        <v>3</v>
      </c>
      <c r="I90" s="149">
        <f>SUM('evaluacion valoradas'!I566:I571)</f>
        <v>994560</v>
      </c>
      <c r="J90" s="186">
        <f t="shared" si="4"/>
        <v>9.0909090909090917</v>
      </c>
      <c r="K90" s="149">
        <f>SUM('evaluacion valoradas'!J566:J571)</f>
        <v>3</v>
      </c>
      <c r="L90" s="149">
        <f>SUM('evaluacion valoradas'!K566:K571)</f>
        <v>0</v>
      </c>
      <c r="M90" s="149">
        <f>SUM('evaluacion valoradas'!L566:L571)</f>
        <v>0</v>
      </c>
      <c r="N90" s="149">
        <f>SUM('evaluacion valoradas'!M566:M571)</f>
        <v>0</v>
      </c>
      <c r="O90" s="149">
        <f>SUM('evaluacion valoradas'!N566:N571)</f>
        <v>0</v>
      </c>
      <c r="P90" s="149">
        <f>SUM('evaluacion valoradas'!O566:O571)</f>
        <v>0</v>
      </c>
      <c r="Q90" s="149">
        <f>SUM('evaluacion valoradas'!P566:P571)</f>
        <v>0</v>
      </c>
      <c r="R90" s="149">
        <f>SUM('evaluacion valoradas'!Q566:Q571)</f>
        <v>0</v>
      </c>
      <c r="S90" s="149">
        <f>SUM('evaluacion valoradas'!R566:R571)</f>
        <v>0</v>
      </c>
      <c r="T90" s="149">
        <f>SUM('evaluacion valoradas'!S566:S571)</f>
        <v>0</v>
      </c>
      <c r="U90" s="149">
        <f>SUM('evaluacion valoradas'!T566:T571)</f>
        <v>0</v>
      </c>
      <c r="V90" s="200">
        <f>SUM('evaluacion valoradas'!U566:U571)</f>
        <v>0</v>
      </c>
    </row>
    <row r="91" spans="1:22" s="1" customFormat="1" x14ac:dyDescent="0.2">
      <c r="A91" s="148" t="s">
        <v>541</v>
      </c>
      <c r="B91" s="147">
        <f>SUM('evaluacion valoradas'!B573:B574)</f>
        <v>0</v>
      </c>
      <c r="C91" s="167"/>
      <c r="D91" s="148"/>
      <c r="E91" s="149"/>
      <c r="F91" s="147">
        <f>SUM('evaluacion valoradas'!F573:F574)</f>
        <v>0</v>
      </c>
      <c r="G91" s="147">
        <f>SUM('evaluacion valoradas'!G573:G574)</f>
        <v>0</v>
      </c>
      <c r="H91" s="147">
        <f>SUM('evaluacion valoradas'!H573:H574)</f>
        <v>0</v>
      </c>
      <c r="I91" s="147">
        <f>SUM('evaluacion valoradas'!I573:I574)</f>
        <v>0</v>
      </c>
      <c r="J91" s="184">
        <v>0</v>
      </c>
      <c r="K91" s="147">
        <f>SUM('evaluacion valoradas'!J573:J574)</f>
        <v>0</v>
      </c>
      <c r="L91" s="147">
        <f>SUM('evaluacion valoradas'!K573:K574)</f>
        <v>0</v>
      </c>
      <c r="M91" s="147">
        <f>SUM('evaluacion valoradas'!L573:L574)</f>
        <v>0</v>
      </c>
      <c r="N91" s="147">
        <f>SUM('evaluacion valoradas'!M573:M574)</f>
        <v>0</v>
      </c>
      <c r="O91" s="147">
        <f>SUM('evaluacion valoradas'!N573:N574)</f>
        <v>0</v>
      </c>
      <c r="P91" s="147">
        <f>SUM('evaluacion valoradas'!O573:O574)</f>
        <v>0</v>
      </c>
      <c r="Q91" s="147">
        <f>SUM('evaluacion valoradas'!P573:P574)</f>
        <v>0</v>
      </c>
      <c r="R91" s="147">
        <f>SUM('evaluacion valoradas'!Q573:Q574)</f>
        <v>0</v>
      </c>
      <c r="S91" s="147">
        <f>SUM('evaluacion valoradas'!R573:R574)</f>
        <v>0</v>
      </c>
      <c r="T91" s="147">
        <f>SUM('evaluacion valoradas'!S573:S574)</f>
        <v>0</v>
      </c>
      <c r="U91" s="147">
        <f>SUM('evaluacion valoradas'!T573:T574)</f>
        <v>0</v>
      </c>
      <c r="V91" s="197">
        <f>SUM('evaluacion valoradas'!U573:U574)</f>
        <v>0</v>
      </c>
    </row>
    <row r="92" spans="1:22" s="1" customFormat="1" x14ac:dyDescent="0.2">
      <c r="A92" s="148" t="s">
        <v>86</v>
      </c>
      <c r="B92" s="147">
        <f>SUM('evaluacion valoradas'!B576:B577)</f>
        <v>0</v>
      </c>
      <c r="C92" s="167"/>
      <c r="D92" s="148"/>
      <c r="E92" s="149"/>
      <c r="F92" s="147">
        <f>SUM('evaluacion valoradas'!F576:F577)</f>
        <v>0</v>
      </c>
      <c r="G92" s="147">
        <f>SUM('evaluacion valoradas'!G576:G577)</f>
        <v>0</v>
      </c>
      <c r="H92" s="147">
        <f>SUM('evaluacion valoradas'!H576:H577)</f>
        <v>0</v>
      </c>
      <c r="I92" s="147">
        <f>SUM('evaluacion valoradas'!I576:I577)</f>
        <v>0</v>
      </c>
      <c r="J92" s="184">
        <v>0</v>
      </c>
      <c r="K92" s="147">
        <f>SUM('evaluacion valoradas'!J576:J577)</f>
        <v>0</v>
      </c>
      <c r="L92" s="147">
        <f>SUM('evaluacion valoradas'!K576:K577)</f>
        <v>0</v>
      </c>
      <c r="M92" s="147">
        <f>SUM('evaluacion valoradas'!L576:L577)</f>
        <v>0</v>
      </c>
      <c r="N92" s="147">
        <f>SUM('evaluacion valoradas'!M576:M577)</f>
        <v>0</v>
      </c>
      <c r="O92" s="147">
        <f>SUM('evaluacion valoradas'!N576:N577)</f>
        <v>0</v>
      </c>
      <c r="P92" s="147">
        <f>SUM('evaluacion valoradas'!O576:O577)</f>
        <v>0</v>
      </c>
      <c r="Q92" s="147">
        <f>SUM('evaluacion valoradas'!P576:P577)</f>
        <v>0</v>
      </c>
      <c r="R92" s="147">
        <f>SUM('evaluacion valoradas'!Q576:Q577)</f>
        <v>0</v>
      </c>
      <c r="S92" s="147">
        <f>SUM('evaluacion valoradas'!R576:R577)</f>
        <v>0</v>
      </c>
      <c r="T92" s="147">
        <f>SUM('evaluacion valoradas'!S576:S577)</f>
        <v>0</v>
      </c>
      <c r="U92" s="147">
        <f>SUM('evaluacion valoradas'!T576:T577)</f>
        <v>0</v>
      </c>
      <c r="V92" s="197">
        <f>SUM('evaluacion valoradas'!U576:U577)</f>
        <v>0</v>
      </c>
    </row>
    <row r="93" spans="1:22" s="1" customFormat="1" x14ac:dyDescent="0.2">
      <c r="A93" s="148" t="s">
        <v>87</v>
      </c>
      <c r="B93" s="147">
        <f>SUM('evaluacion valoradas'!B579:B582)</f>
        <v>0</v>
      </c>
      <c r="C93" s="167"/>
      <c r="D93" s="148"/>
      <c r="E93" s="149"/>
      <c r="F93" s="147">
        <f>SUM('evaluacion valoradas'!F579:F582)</f>
        <v>0</v>
      </c>
      <c r="G93" s="147">
        <f>SUM('evaluacion valoradas'!G579:G582)</f>
        <v>0</v>
      </c>
      <c r="H93" s="147">
        <f>SUM('evaluacion valoradas'!H579:H582)</f>
        <v>0</v>
      </c>
      <c r="I93" s="147">
        <f>SUM('evaluacion valoradas'!I579:I582)</f>
        <v>0</v>
      </c>
      <c r="J93" s="184">
        <v>0</v>
      </c>
      <c r="K93" s="147">
        <f>SUM('evaluacion valoradas'!J579:J582)</f>
        <v>0</v>
      </c>
      <c r="L93" s="147">
        <f>SUM('evaluacion valoradas'!K579:K582)</f>
        <v>0</v>
      </c>
      <c r="M93" s="147">
        <f>SUM('evaluacion valoradas'!L579:L582)</f>
        <v>0</v>
      </c>
      <c r="N93" s="147">
        <f>SUM('evaluacion valoradas'!M579:M582)</f>
        <v>0</v>
      </c>
      <c r="O93" s="147">
        <f>SUM('evaluacion valoradas'!N579:N582)</f>
        <v>0</v>
      </c>
      <c r="P93" s="147">
        <f>SUM('evaluacion valoradas'!O579:O582)</f>
        <v>0</v>
      </c>
      <c r="Q93" s="147">
        <f>SUM('evaluacion valoradas'!P579:P582)</f>
        <v>0</v>
      </c>
      <c r="R93" s="147">
        <f>SUM('evaluacion valoradas'!Q579:Q582)</f>
        <v>0</v>
      </c>
      <c r="S93" s="147">
        <f>SUM('evaluacion valoradas'!R579:R582)</f>
        <v>0</v>
      </c>
      <c r="T93" s="147">
        <f>SUM('evaluacion valoradas'!S579:S582)</f>
        <v>0</v>
      </c>
      <c r="U93" s="147">
        <f>SUM('evaluacion valoradas'!T579:T582)</f>
        <v>0</v>
      </c>
      <c r="V93" s="197">
        <f>SUM('evaluacion valoradas'!U579:U582)</f>
        <v>0</v>
      </c>
    </row>
    <row r="94" spans="1:22" s="1" customFormat="1" x14ac:dyDescent="0.2">
      <c r="A94" s="148" t="s">
        <v>88</v>
      </c>
      <c r="B94" s="147">
        <f>SUM('evaluacion valoradas'!B584:B587)</f>
        <v>0</v>
      </c>
      <c r="C94" s="167"/>
      <c r="D94" s="148"/>
      <c r="E94" s="149"/>
      <c r="F94" s="147">
        <f>SUM('evaluacion valoradas'!F584:F587)</f>
        <v>0</v>
      </c>
      <c r="G94" s="147">
        <f>SUM('evaluacion valoradas'!G584:G587)</f>
        <v>0</v>
      </c>
      <c r="H94" s="147">
        <f>SUM('evaluacion valoradas'!H584:H587)</f>
        <v>0</v>
      </c>
      <c r="I94" s="147">
        <f>SUM('evaluacion valoradas'!I584:I587)</f>
        <v>0</v>
      </c>
      <c r="J94" s="184">
        <v>0</v>
      </c>
      <c r="K94" s="147">
        <f>SUM('evaluacion valoradas'!J584:J587)</f>
        <v>0</v>
      </c>
      <c r="L94" s="147">
        <f>SUM('evaluacion valoradas'!K584:K587)</f>
        <v>0</v>
      </c>
      <c r="M94" s="147">
        <f>SUM('evaluacion valoradas'!L584:L587)</f>
        <v>0</v>
      </c>
      <c r="N94" s="147">
        <f>SUM('evaluacion valoradas'!M584:M587)</f>
        <v>0</v>
      </c>
      <c r="O94" s="147">
        <f>SUM('evaluacion valoradas'!N584:N587)</f>
        <v>0</v>
      </c>
      <c r="P94" s="147">
        <f>SUM('evaluacion valoradas'!O584:O587)</f>
        <v>0</v>
      </c>
      <c r="Q94" s="147">
        <f>SUM('evaluacion valoradas'!P584:P587)</f>
        <v>0</v>
      </c>
      <c r="R94" s="147">
        <f>SUM('evaluacion valoradas'!Q584:Q587)</f>
        <v>0</v>
      </c>
      <c r="S94" s="147">
        <f>SUM('evaluacion valoradas'!R584:R587)</f>
        <v>0</v>
      </c>
      <c r="T94" s="147">
        <f>SUM('evaluacion valoradas'!S584:S587)</f>
        <v>0</v>
      </c>
      <c r="U94" s="147">
        <f>SUM('evaluacion valoradas'!T584:T587)</f>
        <v>0</v>
      </c>
      <c r="V94" s="197">
        <f>SUM('evaluacion valoradas'!U584:U587)</f>
        <v>0</v>
      </c>
    </row>
    <row r="95" spans="1:22" s="1" customFormat="1" x14ac:dyDescent="0.2">
      <c r="A95" s="148" t="s">
        <v>89</v>
      </c>
      <c r="B95" s="147">
        <f>SUM('evaluacion valoradas'!B589:B590)</f>
        <v>25</v>
      </c>
      <c r="C95" s="167"/>
      <c r="D95" s="148"/>
      <c r="E95" s="149"/>
      <c r="F95" s="147">
        <f>SUM('evaluacion valoradas'!F589:F590)</f>
        <v>5</v>
      </c>
      <c r="G95" s="147">
        <f>SUM('evaluacion valoradas'!G589:G590)</f>
        <v>6301300</v>
      </c>
      <c r="H95" s="147">
        <f>SUM('evaluacion valoradas'!H589:H590)</f>
        <v>0</v>
      </c>
      <c r="I95" s="147">
        <f>SUM('evaluacion valoradas'!I589:I590)</f>
        <v>0</v>
      </c>
      <c r="J95" s="186">
        <f t="shared" si="4"/>
        <v>0</v>
      </c>
      <c r="K95" s="147">
        <f>SUM('evaluacion valoradas'!J589:J590)</f>
        <v>0</v>
      </c>
      <c r="L95" s="147">
        <f>SUM('evaluacion valoradas'!K589:K590)</f>
        <v>0</v>
      </c>
      <c r="M95" s="147">
        <f>SUM('evaluacion valoradas'!L589:L590)</f>
        <v>0</v>
      </c>
      <c r="N95" s="147">
        <f>SUM('evaluacion valoradas'!M589:M590)</f>
        <v>0</v>
      </c>
      <c r="O95" s="147">
        <f>SUM('evaluacion valoradas'!N589:N590)</f>
        <v>0</v>
      </c>
      <c r="P95" s="147">
        <f>SUM('evaluacion valoradas'!O589:O590)</f>
        <v>0</v>
      </c>
      <c r="Q95" s="147">
        <f>SUM('evaluacion valoradas'!P589:P590)</f>
        <v>0</v>
      </c>
      <c r="R95" s="147">
        <f>SUM('evaluacion valoradas'!Q589:Q590)</f>
        <v>0</v>
      </c>
      <c r="S95" s="147">
        <f>SUM('evaluacion valoradas'!R589:R590)</f>
        <v>0</v>
      </c>
      <c r="T95" s="147">
        <f>SUM('evaluacion valoradas'!S589:S590)</f>
        <v>0</v>
      </c>
      <c r="U95" s="147">
        <f>SUM('evaluacion valoradas'!T589:T590)</f>
        <v>0</v>
      </c>
      <c r="V95" s="197">
        <f>SUM('evaluacion valoradas'!U589:U590)</f>
        <v>0</v>
      </c>
    </row>
    <row r="96" spans="1:22" s="1" customFormat="1" ht="15" thickBot="1" x14ac:dyDescent="0.25">
      <c r="A96" s="148" t="s">
        <v>486</v>
      </c>
      <c r="B96" s="149">
        <f>SUM('evaluacion valoradas'!B592:B598)</f>
        <v>350</v>
      </c>
      <c r="C96" s="167"/>
      <c r="D96" s="148"/>
      <c r="E96" s="149"/>
      <c r="F96" s="149">
        <f>SUM('evaluacion valoradas'!F592:F598)</f>
        <v>99</v>
      </c>
      <c r="G96" s="149">
        <f>SUM('evaluacion valoradas'!G592:G598)</f>
        <v>66672760</v>
      </c>
      <c r="H96" s="149">
        <f>SUM('evaluacion valoradas'!H592:H598)</f>
        <v>25</v>
      </c>
      <c r="I96" s="149">
        <f>SUM('evaluacion valoradas'!I592:I598)</f>
        <v>18823500</v>
      </c>
      <c r="J96" s="187">
        <f t="shared" si="4"/>
        <v>25.252525252525253</v>
      </c>
      <c r="K96" s="149">
        <f>SUM('evaluacion valoradas'!J592:J598)</f>
        <v>25</v>
      </c>
      <c r="L96" s="149">
        <f>SUM('evaluacion valoradas'!K592:K598)</f>
        <v>0</v>
      </c>
      <c r="M96" s="149">
        <f>SUM('evaluacion valoradas'!L592:L598)</f>
        <v>0</v>
      </c>
      <c r="N96" s="149">
        <f>SUM('evaluacion valoradas'!M592:M598)</f>
        <v>0</v>
      </c>
      <c r="O96" s="149">
        <f>SUM('evaluacion valoradas'!N592:N598)</f>
        <v>0</v>
      </c>
      <c r="P96" s="149">
        <f>SUM('evaluacion valoradas'!O592:O598)</f>
        <v>0</v>
      </c>
      <c r="Q96" s="149">
        <f>SUM('evaluacion valoradas'!P592:P598)</f>
        <v>0</v>
      </c>
      <c r="R96" s="149">
        <f>SUM('evaluacion valoradas'!Q592:Q598)</f>
        <v>0</v>
      </c>
      <c r="S96" s="149">
        <f>SUM('evaluacion valoradas'!R592:R598)</f>
        <v>0</v>
      </c>
      <c r="T96" s="149">
        <f>SUM('evaluacion valoradas'!S592:S598)</f>
        <v>0</v>
      </c>
      <c r="U96" s="149">
        <f>SUM('evaluacion valoradas'!T592:T598)</f>
        <v>0</v>
      </c>
      <c r="V96" s="200">
        <f>SUM('evaluacion valoradas'!U592:U598)</f>
        <v>0</v>
      </c>
    </row>
    <row r="97" spans="1:22" s="4" customFormat="1" ht="18" thickBot="1" x14ac:dyDescent="0.25">
      <c r="A97" s="99" t="s">
        <v>97</v>
      </c>
      <c r="B97" s="121">
        <f>SUM(B71:B96)</f>
        <v>14653</v>
      </c>
      <c r="C97" s="100"/>
      <c r="D97" s="99"/>
      <c r="E97" s="101"/>
      <c r="F97" s="121">
        <f>SUM(F71:F96)</f>
        <v>13751</v>
      </c>
      <c r="G97" s="121">
        <f>SUM(G71:G96)</f>
        <v>2594097700</v>
      </c>
      <c r="H97" s="121">
        <f t="shared" ref="H97:V97" si="5">SUM(H71:H96)</f>
        <v>440</v>
      </c>
      <c r="I97" s="121">
        <f t="shared" si="5"/>
        <v>183545730</v>
      </c>
      <c r="J97" s="188">
        <f t="shared" si="4"/>
        <v>3.1997672896516614</v>
      </c>
      <c r="K97" s="121">
        <f t="shared" si="5"/>
        <v>186</v>
      </c>
      <c r="L97" s="121">
        <f t="shared" si="5"/>
        <v>254</v>
      </c>
      <c r="M97" s="121">
        <f t="shared" si="5"/>
        <v>0</v>
      </c>
      <c r="N97" s="121">
        <f t="shared" si="5"/>
        <v>0</v>
      </c>
      <c r="O97" s="121">
        <f t="shared" si="5"/>
        <v>0</v>
      </c>
      <c r="P97" s="121">
        <f t="shared" si="5"/>
        <v>0</v>
      </c>
      <c r="Q97" s="121">
        <f t="shared" si="5"/>
        <v>0</v>
      </c>
      <c r="R97" s="121">
        <f t="shared" si="5"/>
        <v>0</v>
      </c>
      <c r="S97" s="121">
        <f t="shared" si="5"/>
        <v>0</v>
      </c>
      <c r="T97" s="121">
        <f t="shared" si="5"/>
        <v>0</v>
      </c>
      <c r="U97" s="121">
        <f t="shared" si="5"/>
        <v>0</v>
      </c>
      <c r="V97" s="201">
        <f t="shared" si="5"/>
        <v>0</v>
      </c>
    </row>
    <row r="98" spans="1:22" s="21" customFormat="1" ht="18" x14ac:dyDescent="0.2">
      <c r="A98" s="9" t="s">
        <v>98</v>
      </c>
      <c r="B98" s="112"/>
      <c r="C98" s="79"/>
      <c r="D98" s="9"/>
      <c r="E98" s="10"/>
      <c r="F98" s="112"/>
      <c r="G98" s="112"/>
      <c r="H98" s="112"/>
      <c r="I98" s="112"/>
      <c r="J98" s="184">
        <v>0</v>
      </c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96"/>
    </row>
    <row r="99" spans="1:22" s="8" customFormat="1" x14ac:dyDescent="0.2">
      <c r="A99" s="148" t="s">
        <v>99</v>
      </c>
      <c r="B99" s="147">
        <f>SUM('evaluacion valoradas'!B604:B631)</f>
        <v>1880</v>
      </c>
      <c r="C99" s="167"/>
      <c r="D99" s="148"/>
      <c r="E99" s="149"/>
      <c r="F99" s="147">
        <f>SUM('evaluacion valoradas'!F604:F631)</f>
        <v>1880</v>
      </c>
      <c r="G99" s="147">
        <f>SUM('evaluacion valoradas'!G604:G631)</f>
        <v>59676800</v>
      </c>
      <c r="H99" s="147">
        <f>SUM('evaluacion valoradas'!H604:H631)</f>
        <v>387</v>
      </c>
      <c r="I99" s="147">
        <f>SUM('evaluacion valoradas'!I604:I631)</f>
        <v>13138930</v>
      </c>
      <c r="J99" s="186">
        <f t="shared" si="4"/>
        <v>20.585106382978722</v>
      </c>
      <c r="K99" s="147">
        <f>SUM('evaluacion valoradas'!J604:J631)</f>
        <v>220</v>
      </c>
      <c r="L99" s="147">
        <f>SUM('evaluacion valoradas'!K604:K631)</f>
        <v>167</v>
      </c>
      <c r="M99" s="147">
        <f>SUM('evaluacion valoradas'!L604:L631)</f>
        <v>0</v>
      </c>
      <c r="N99" s="147">
        <f>SUM('evaluacion valoradas'!M604:M631)</f>
        <v>0</v>
      </c>
      <c r="O99" s="147">
        <f>SUM('evaluacion valoradas'!N604:N631)</f>
        <v>0</v>
      </c>
      <c r="P99" s="147">
        <f>SUM('evaluacion valoradas'!O604:O631)</f>
        <v>0</v>
      </c>
      <c r="Q99" s="147">
        <f>SUM('evaluacion valoradas'!P604:P631)</f>
        <v>0</v>
      </c>
      <c r="R99" s="147">
        <f>SUM('evaluacion valoradas'!Q604:Q631)</f>
        <v>0</v>
      </c>
      <c r="S99" s="147">
        <f>SUM('evaluacion valoradas'!R604:R631)</f>
        <v>0</v>
      </c>
      <c r="T99" s="147">
        <f>SUM('evaluacion valoradas'!S604:S631)</f>
        <v>0</v>
      </c>
      <c r="U99" s="147">
        <f>SUM('evaluacion valoradas'!T604:T631)</f>
        <v>0</v>
      </c>
      <c r="V99" s="197">
        <f>SUM('evaluacion valoradas'!U604:U631)</f>
        <v>0</v>
      </c>
    </row>
    <row r="100" spans="1:22" s="1" customFormat="1" ht="25.5" x14ac:dyDescent="0.2">
      <c r="A100" s="148" t="s">
        <v>125</v>
      </c>
      <c r="B100" s="147">
        <f>SUM('evaluacion valoradas'!B633:B654)</f>
        <v>70</v>
      </c>
      <c r="C100" s="167"/>
      <c r="D100" s="148"/>
      <c r="E100" s="149"/>
      <c r="F100" s="147">
        <f>SUM('evaluacion valoradas'!F633:F654)</f>
        <v>70</v>
      </c>
      <c r="G100" s="147">
        <f>SUM('evaluacion valoradas'!G633:G654)</f>
        <v>6582800</v>
      </c>
      <c r="H100" s="147">
        <f>SUM('evaluacion valoradas'!H633:H654)</f>
        <v>12</v>
      </c>
      <c r="I100" s="147">
        <f>SUM('evaluacion valoradas'!I633:I654)</f>
        <v>1147120</v>
      </c>
      <c r="J100" s="186">
        <f t="shared" si="4"/>
        <v>17.142857142857142</v>
      </c>
      <c r="K100" s="147">
        <f>SUM('evaluacion valoradas'!J633:J654)</f>
        <v>7</v>
      </c>
      <c r="L100" s="147">
        <f>SUM('evaluacion valoradas'!K633:K654)</f>
        <v>5</v>
      </c>
      <c r="M100" s="147">
        <f>SUM('evaluacion valoradas'!L633:L654)</f>
        <v>0</v>
      </c>
      <c r="N100" s="147">
        <f>SUM('evaluacion valoradas'!M633:M654)</f>
        <v>0</v>
      </c>
      <c r="O100" s="147">
        <f>SUM('evaluacion valoradas'!N633:N654)</f>
        <v>0</v>
      </c>
      <c r="P100" s="147">
        <f>SUM('evaluacion valoradas'!O633:O654)</f>
        <v>0</v>
      </c>
      <c r="Q100" s="147">
        <f>SUM('evaluacion valoradas'!P633:P654)</f>
        <v>0</v>
      </c>
      <c r="R100" s="147">
        <f>SUM('evaluacion valoradas'!Q633:Q654)</f>
        <v>0</v>
      </c>
      <c r="S100" s="147">
        <f>SUM('evaluacion valoradas'!R633:R654)</f>
        <v>0</v>
      </c>
      <c r="T100" s="147">
        <f>SUM('evaluacion valoradas'!S633:S654)</f>
        <v>0</v>
      </c>
      <c r="U100" s="147">
        <f>SUM('evaluacion valoradas'!T633:T654)</f>
        <v>0</v>
      </c>
      <c r="V100" s="197">
        <f>SUM('evaluacion valoradas'!U633:U654)</f>
        <v>0</v>
      </c>
    </row>
    <row r="101" spans="1:22" s="1" customFormat="1" x14ac:dyDescent="0.2">
      <c r="A101" s="148" t="s">
        <v>144</v>
      </c>
      <c r="B101" s="147">
        <f>SUM('evaluacion valoradas'!B656:B672)</f>
        <v>660</v>
      </c>
      <c r="C101" s="167"/>
      <c r="D101" s="148"/>
      <c r="E101" s="149"/>
      <c r="F101" s="147">
        <f>SUM('evaluacion valoradas'!F656:F672)</f>
        <v>660</v>
      </c>
      <c r="G101" s="147">
        <f>SUM('evaluacion valoradas'!G656:G672)</f>
        <v>88791000</v>
      </c>
      <c r="H101" s="147">
        <f>SUM('evaluacion valoradas'!H656:H672)</f>
        <v>145</v>
      </c>
      <c r="I101" s="147">
        <f>SUM('evaluacion valoradas'!I656:I672)</f>
        <v>19833360</v>
      </c>
      <c r="J101" s="186">
        <f t="shared" si="4"/>
        <v>21.969696969696969</v>
      </c>
      <c r="K101" s="147">
        <f>SUM('evaluacion valoradas'!J656:J672)</f>
        <v>70</v>
      </c>
      <c r="L101" s="147">
        <f>SUM('evaluacion valoradas'!K656:K672)</f>
        <v>75</v>
      </c>
      <c r="M101" s="147">
        <f>SUM('evaluacion valoradas'!L656:L672)</f>
        <v>0</v>
      </c>
      <c r="N101" s="147">
        <f>SUM('evaluacion valoradas'!M656:M672)</f>
        <v>0</v>
      </c>
      <c r="O101" s="147">
        <f>SUM('evaluacion valoradas'!N656:N672)</f>
        <v>0</v>
      </c>
      <c r="P101" s="147">
        <f>SUM('evaluacion valoradas'!O656:O672)</f>
        <v>0</v>
      </c>
      <c r="Q101" s="147">
        <f>SUM('evaluacion valoradas'!P656:P672)</f>
        <v>0</v>
      </c>
      <c r="R101" s="147">
        <f>SUM('evaluacion valoradas'!Q656:Q672)</f>
        <v>0</v>
      </c>
      <c r="S101" s="147">
        <f>SUM('evaluacion valoradas'!R656:R672)</f>
        <v>0</v>
      </c>
      <c r="T101" s="147">
        <f>SUM('evaluacion valoradas'!S656:S672)</f>
        <v>0</v>
      </c>
      <c r="U101" s="147">
        <f>SUM('evaluacion valoradas'!T656:T672)</f>
        <v>0</v>
      </c>
      <c r="V101" s="197">
        <f>SUM('evaluacion valoradas'!U656:U672)</f>
        <v>0</v>
      </c>
    </row>
    <row r="102" spans="1:22" s="1" customFormat="1" x14ac:dyDescent="0.2">
      <c r="A102" s="148" t="s">
        <v>157</v>
      </c>
      <c r="B102" s="147">
        <f>SUM('evaluacion valoradas'!B674:B675)</f>
        <v>1100</v>
      </c>
      <c r="C102" s="167"/>
      <c r="D102" s="148"/>
      <c r="E102" s="149"/>
      <c r="F102" s="147">
        <f>SUM('evaluacion valoradas'!F674:F675)</f>
        <v>1100</v>
      </c>
      <c r="G102" s="147">
        <f>SUM('evaluacion valoradas'!G674:G675)</f>
        <v>94347000</v>
      </c>
      <c r="H102" s="147">
        <f>SUM('evaluacion valoradas'!H674:H675)</f>
        <v>179</v>
      </c>
      <c r="I102" s="147">
        <f>SUM('evaluacion valoradas'!I674:I675)</f>
        <v>15352830</v>
      </c>
      <c r="J102" s="186">
        <f t="shared" si="4"/>
        <v>16.272727272727273</v>
      </c>
      <c r="K102" s="147">
        <f>SUM('evaluacion valoradas'!J674:J675)</f>
        <v>91</v>
      </c>
      <c r="L102" s="147">
        <f>SUM('evaluacion valoradas'!K674:K675)</f>
        <v>88</v>
      </c>
      <c r="M102" s="147">
        <f>SUM('evaluacion valoradas'!L674:L675)</f>
        <v>0</v>
      </c>
      <c r="N102" s="147">
        <f>SUM('evaluacion valoradas'!M674:M675)</f>
        <v>0</v>
      </c>
      <c r="O102" s="147">
        <f>SUM('evaluacion valoradas'!N674:N675)</f>
        <v>0</v>
      </c>
      <c r="P102" s="147">
        <f>SUM('evaluacion valoradas'!O674:O675)</f>
        <v>0</v>
      </c>
      <c r="Q102" s="147">
        <f>SUM('evaluacion valoradas'!P674:P675)</f>
        <v>0</v>
      </c>
      <c r="R102" s="147">
        <f>SUM('evaluacion valoradas'!Q674:Q675)</f>
        <v>0</v>
      </c>
      <c r="S102" s="147">
        <f>SUM('evaluacion valoradas'!R674:R675)</f>
        <v>0</v>
      </c>
      <c r="T102" s="147">
        <f>SUM('evaluacion valoradas'!S674:S675)</f>
        <v>0</v>
      </c>
      <c r="U102" s="147">
        <f>SUM('evaluacion valoradas'!T674:T675)</f>
        <v>0</v>
      </c>
      <c r="V102" s="197">
        <f>SUM('evaluacion valoradas'!U674:U675)</f>
        <v>0</v>
      </c>
    </row>
    <row r="103" spans="1:22" s="1" customFormat="1" x14ac:dyDescent="0.2">
      <c r="A103" s="148" t="s">
        <v>159</v>
      </c>
      <c r="B103" s="147">
        <f>SUM('evaluacion valoradas'!B677:B682)</f>
        <v>1325</v>
      </c>
      <c r="C103" s="167"/>
      <c r="D103" s="148"/>
      <c r="E103" s="149"/>
      <c r="F103" s="147">
        <f>SUM('evaluacion valoradas'!F677:F682)</f>
        <v>1325</v>
      </c>
      <c r="G103" s="147">
        <f>SUM('evaluacion valoradas'!G677:G682)</f>
        <v>59246800</v>
      </c>
      <c r="H103" s="147">
        <f>SUM('evaluacion valoradas'!H677:H682)</f>
        <v>279</v>
      </c>
      <c r="I103" s="147">
        <f>SUM('evaluacion valoradas'!I677:I682)</f>
        <v>9732810</v>
      </c>
      <c r="J103" s="186">
        <f t="shared" si="4"/>
        <v>21.056603773584907</v>
      </c>
      <c r="K103" s="147">
        <f>SUM('evaluacion valoradas'!J677:J682)</f>
        <v>126</v>
      </c>
      <c r="L103" s="147">
        <f>SUM('evaluacion valoradas'!K677:K682)</f>
        <v>153</v>
      </c>
      <c r="M103" s="147">
        <f>SUM('evaluacion valoradas'!L677:L682)</f>
        <v>0</v>
      </c>
      <c r="N103" s="147">
        <f>SUM('evaluacion valoradas'!M677:M682)</f>
        <v>0</v>
      </c>
      <c r="O103" s="147">
        <f>SUM('evaluacion valoradas'!N677:N682)</f>
        <v>0</v>
      </c>
      <c r="P103" s="147">
        <f>SUM('evaluacion valoradas'!O677:O682)</f>
        <v>0</v>
      </c>
      <c r="Q103" s="147">
        <f>SUM('evaluacion valoradas'!P677:P682)</f>
        <v>0</v>
      </c>
      <c r="R103" s="147">
        <f>SUM('evaluacion valoradas'!Q677:Q682)</f>
        <v>0</v>
      </c>
      <c r="S103" s="147">
        <f>SUM('evaluacion valoradas'!R677:R682)</f>
        <v>0</v>
      </c>
      <c r="T103" s="147">
        <f>SUM('evaluacion valoradas'!S677:S682)</f>
        <v>0</v>
      </c>
      <c r="U103" s="147">
        <f>SUM('evaluacion valoradas'!T677:T682)</f>
        <v>0</v>
      </c>
      <c r="V103" s="197">
        <f>SUM('evaluacion valoradas'!U677:U682)</f>
        <v>0</v>
      </c>
    </row>
    <row r="104" spans="1:22" s="1" customFormat="1" x14ac:dyDescent="0.2">
      <c r="A104" s="148" t="s">
        <v>165</v>
      </c>
      <c r="B104" s="149">
        <f>SUM('evaluacion valoradas'!B684:B691)</f>
        <v>226</v>
      </c>
      <c r="C104" s="167"/>
      <c r="D104" s="148"/>
      <c r="E104" s="149"/>
      <c r="F104" s="149">
        <f>SUM('evaluacion valoradas'!F684:F691)</f>
        <v>226</v>
      </c>
      <c r="G104" s="149">
        <f>SUM('evaluacion valoradas'!G684:G691)</f>
        <v>10131180</v>
      </c>
      <c r="H104" s="149">
        <f>SUM('evaluacion valoradas'!H684:H691)</f>
        <v>33</v>
      </c>
      <c r="I104" s="149">
        <f>SUM('evaluacion valoradas'!I684:I691)</f>
        <v>1260270</v>
      </c>
      <c r="J104" s="186">
        <f t="shared" si="4"/>
        <v>14.601769911504425</v>
      </c>
      <c r="K104" s="149">
        <f>SUM('evaluacion valoradas'!J684:J691)</f>
        <v>12</v>
      </c>
      <c r="L104" s="149">
        <f>SUM('evaluacion valoradas'!K684:K691)</f>
        <v>21</v>
      </c>
      <c r="M104" s="149">
        <f>SUM('evaluacion valoradas'!L684:L691)</f>
        <v>0</v>
      </c>
      <c r="N104" s="149">
        <f>SUM('evaluacion valoradas'!M684:M691)</f>
        <v>0</v>
      </c>
      <c r="O104" s="149">
        <f>SUM('evaluacion valoradas'!N684:N691)</f>
        <v>0</v>
      </c>
      <c r="P104" s="149">
        <f>SUM('evaluacion valoradas'!O684:O691)</f>
        <v>0</v>
      </c>
      <c r="Q104" s="149">
        <f>SUM('evaluacion valoradas'!P684:P691)</f>
        <v>0</v>
      </c>
      <c r="R104" s="149">
        <f>SUM('evaluacion valoradas'!Q684:Q691)</f>
        <v>0</v>
      </c>
      <c r="S104" s="149">
        <f>SUM('evaluacion valoradas'!R684:R691)</f>
        <v>0</v>
      </c>
      <c r="T104" s="149">
        <f>SUM('evaluacion valoradas'!S684:S691)</f>
        <v>0</v>
      </c>
      <c r="U104" s="149">
        <f>SUM('evaluacion valoradas'!T684:T691)</f>
        <v>0</v>
      </c>
      <c r="V104" s="200">
        <f>SUM('evaluacion valoradas'!U684:U691)</f>
        <v>0</v>
      </c>
    </row>
    <row r="105" spans="1:22" s="1" customFormat="1" x14ac:dyDescent="0.2">
      <c r="A105" s="148" t="s">
        <v>173</v>
      </c>
      <c r="B105" s="147">
        <f>SUM('evaluacion valoradas'!B693:B696)</f>
        <v>294</v>
      </c>
      <c r="C105" s="167"/>
      <c r="D105" s="148"/>
      <c r="E105" s="149"/>
      <c r="F105" s="147">
        <f>SUM('evaluacion valoradas'!F693:F696)</f>
        <v>294</v>
      </c>
      <c r="G105" s="147">
        <f>SUM('evaluacion valoradas'!G693:G696)</f>
        <v>19482600</v>
      </c>
      <c r="H105" s="147">
        <f>SUM('evaluacion valoradas'!H693:H696)</f>
        <v>50</v>
      </c>
      <c r="I105" s="147">
        <f>SUM('evaluacion valoradas'!I693:I696)</f>
        <v>6697400</v>
      </c>
      <c r="J105" s="186">
        <f t="shared" si="4"/>
        <v>17.006802721088434</v>
      </c>
      <c r="K105" s="147">
        <f>SUM('evaluacion valoradas'!J693:J696)</f>
        <v>23</v>
      </c>
      <c r="L105" s="147">
        <f>SUM('evaluacion valoradas'!K693:K696)</f>
        <v>27</v>
      </c>
      <c r="M105" s="147">
        <f>SUM('evaluacion valoradas'!L693:L696)</f>
        <v>0</v>
      </c>
      <c r="N105" s="147">
        <f>SUM('evaluacion valoradas'!M693:M696)</f>
        <v>0</v>
      </c>
      <c r="O105" s="147">
        <f>SUM('evaluacion valoradas'!N693:N696)</f>
        <v>0</v>
      </c>
      <c r="P105" s="147">
        <f>SUM('evaluacion valoradas'!O693:O696)</f>
        <v>0</v>
      </c>
      <c r="Q105" s="147">
        <f>SUM('evaluacion valoradas'!P693:P696)</f>
        <v>0</v>
      </c>
      <c r="R105" s="147">
        <f>SUM('evaluacion valoradas'!Q693:Q696)</f>
        <v>0</v>
      </c>
      <c r="S105" s="147">
        <f>SUM('evaluacion valoradas'!R693:R696)</f>
        <v>0</v>
      </c>
      <c r="T105" s="147">
        <f>SUM('evaluacion valoradas'!S693:S696)</f>
        <v>0</v>
      </c>
      <c r="U105" s="147">
        <f>SUM('evaluacion valoradas'!T693:T696)</f>
        <v>0</v>
      </c>
      <c r="V105" s="197">
        <f>SUM('evaluacion valoradas'!U693:U696)</f>
        <v>0</v>
      </c>
    </row>
    <row r="106" spans="1:22" s="1" customFormat="1" x14ac:dyDescent="0.2">
      <c r="A106" s="148" t="s">
        <v>177</v>
      </c>
      <c r="B106" s="149">
        <f>SUM('evaluacion valoradas'!B698:B716)</f>
        <v>2332</v>
      </c>
      <c r="C106" s="167"/>
      <c r="D106" s="148"/>
      <c r="E106" s="149"/>
      <c r="F106" s="149">
        <f>SUM('evaluacion valoradas'!F698:F716)</f>
        <v>2332</v>
      </c>
      <c r="G106" s="149">
        <f>SUM('evaluacion valoradas'!G698:G716)</f>
        <v>210213580</v>
      </c>
      <c r="H106" s="149">
        <f>SUM('evaluacion valoradas'!H698:H716)</f>
        <v>423</v>
      </c>
      <c r="I106" s="149">
        <f>SUM('evaluacion valoradas'!I698:I716)</f>
        <v>39155720</v>
      </c>
      <c r="J106" s="186">
        <f t="shared" si="4"/>
        <v>18.138936535162951</v>
      </c>
      <c r="K106" s="149">
        <f>SUM('evaluacion valoradas'!J698:J716)</f>
        <v>252</v>
      </c>
      <c r="L106" s="149">
        <f>SUM('evaluacion valoradas'!K698:K716)</f>
        <v>171</v>
      </c>
      <c r="M106" s="149">
        <f>SUM('evaluacion valoradas'!L698:L716)</f>
        <v>0</v>
      </c>
      <c r="N106" s="149">
        <f>SUM('evaluacion valoradas'!M698:M716)</f>
        <v>0</v>
      </c>
      <c r="O106" s="149">
        <f>SUM('evaluacion valoradas'!N698:N716)</f>
        <v>0</v>
      </c>
      <c r="P106" s="149">
        <f>SUM('evaluacion valoradas'!O698:O716)</f>
        <v>0</v>
      </c>
      <c r="Q106" s="149">
        <f>SUM('evaluacion valoradas'!P698:P716)</f>
        <v>0</v>
      </c>
      <c r="R106" s="149">
        <f>SUM('evaluacion valoradas'!Q698:Q716)</f>
        <v>0</v>
      </c>
      <c r="S106" s="149">
        <f>SUM('evaluacion valoradas'!R698:R716)</f>
        <v>0</v>
      </c>
      <c r="T106" s="149">
        <f>SUM('evaluacion valoradas'!S698:S716)</f>
        <v>0</v>
      </c>
      <c r="U106" s="149">
        <f>SUM('evaluacion valoradas'!T698:T716)</f>
        <v>0</v>
      </c>
      <c r="V106" s="200">
        <f>SUM('evaluacion valoradas'!U698:U716)</f>
        <v>0</v>
      </c>
    </row>
    <row r="107" spans="1:22" s="1" customFormat="1" x14ac:dyDescent="0.2">
      <c r="A107" s="148" t="s">
        <v>193</v>
      </c>
      <c r="B107" s="147">
        <f>SUM('evaluacion valoradas'!B718:B726)</f>
        <v>2</v>
      </c>
      <c r="C107" s="167"/>
      <c r="D107" s="148"/>
      <c r="E107" s="149"/>
      <c r="F107" s="147">
        <f>SUM('evaluacion valoradas'!F718:F726)</f>
        <v>2</v>
      </c>
      <c r="G107" s="147">
        <f>SUM('evaluacion valoradas'!G718:G726)</f>
        <v>234580</v>
      </c>
      <c r="H107" s="147">
        <f>SUM('evaluacion valoradas'!H718:H726)</f>
        <v>0</v>
      </c>
      <c r="I107" s="147">
        <f>SUM('evaluacion valoradas'!I718:I726)</f>
        <v>0</v>
      </c>
      <c r="J107" s="186">
        <f t="shared" si="4"/>
        <v>0</v>
      </c>
      <c r="K107" s="147">
        <f>SUM('evaluacion valoradas'!J718:J726)</f>
        <v>0</v>
      </c>
      <c r="L107" s="147">
        <f>SUM('evaluacion valoradas'!K718:K726)</f>
        <v>0</v>
      </c>
      <c r="M107" s="147">
        <f>SUM('evaluacion valoradas'!L718:L726)</f>
        <v>0</v>
      </c>
      <c r="N107" s="147">
        <f>SUM('evaluacion valoradas'!M718:M726)</f>
        <v>0</v>
      </c>
      <c r="O107" s="147">
        <f>SUM('evaluacion valoradas'!N718:N726)</f>
        <v>0</v>
      </c>
      <c r="P107" s="147">
        <f>SUM('evaluacion valoradas'!O718:O726)</f>
        <v>0</v>
      </c>
      <c r="Q107" s="147">
        <f>SUM('evaluacion valoradas'!P718:P726)</f>
        <v>0</v>
      </c>
      <c r="R107" s="147">
        <f>SUM('evaluacion valoradas'!Q718:Q726)</f>
        <v>0</v>
      </c>
      <c r="S107" s="147">
        <f>SUM('evaluacion valoradas'!R718:R726)</f>
        <v>0</v>
      </c>
      <c r="T107" s="147">
        <f>SUM('evaluacion valoradas'!S718:S726)</f>
        <v>0</v>
      </c>
      <c r="U107" s="147">
        <f>SUM('evaluacion valoradas'!T718:T726)</f>
        <v>0</v>
      </c>
      <c r="V107" s="197">
        <f>SUM('evaluacion valoradas'!U718:U726)</f>
        <v>0</v>
      </c>
    </row>
    <row r="108" spans="1:22" s="1" customFormat="1" ht="25.5" x14ac:dyDescent="0.2">
      <c r="A108" s="148" t="s">
        <v>202</v>
      </c>
      <c r="B108" s="149">
        <f>SUM('evaluacion valoradas'!B728:B733)</f>
        <v>0</v>
      </c>
      <c r="C108" s="167"/>
      <c r="D108" s="148"/>
      <c r="E108" s="149"/>
      <c r="F108" s="149">
        <f>SUM('evaluacion valoradas'!F728:F733)</f>
        <v>0</v>
      </c>
      <c r="G108" s="149">
        <f>SUM('evaluacion valoradas'!G728:G733)</f>
        <v>0</v>
      </c>
      <c r="H108" s="149">
        <f>SUM('evaluacion valoradas'!H728:H733)</f>
        <v>0</v>
      </c>
      <c r="I108" s="149">
        <f>SUM('evaluacion valoradas'!I728:I733)</f>
        <v>0</v>
      </c>
      <c r="J108" s="184">
        <v>0</v>
      </c>
      <c r="K108" s="149">
        <f>SUM('evaluacion valoradas'!J728:J733)</f>
        <v>0</v>
      </c>
      <c r="L108" s="149">
        <f>SUM('evaluacion valoradas'!K728:K733)</f>
        <v>0</v>
      </c>
      <c r="M108" s="149">
        <f>SUM('evaluacion valoradas'!L728:L733)</f>
        <v>0</v>
      </c>
      <c r="N108" s="149">
        <f>SUM('evaluacion valoradas'!M728:M733)</f>
        <v>0</v>
      </c>
      <c r="O108" s="149">
        <f>SUM('evaluacion valoradas'!N728:N733)</f>
        <v>0</v>
      </c>
      <c r="P108" s="149">
        <f>SUM('evaluacion valoradas'!O728:O733)</f>
        <v>0</v>
      </c>
      <c r="Q108" s="149">
        <f>SUM('evaluacion valoradas'!P728:P733)</f>
        <v>0</v>
      </c>
      <c r="R108" s="149">
        <f>SUM('evaluacion valoradas'!Q728:Q733)</f>
        <v>0</v>
      </c>
      <c r="S108" s="149">
        <f>SUM('evaluacion valoradas'!R728:R733)</f>
        <v>0</v>
      </c>
      <c r="T108" s="149">
        <f>SUM('evaluacion valoradas'!S728:S733)</f>
        <v>0</v>
      </c>
      <c r="U108" s="149">
        <f>SUM('evaluacion valoradas'!T728:T733)</f>
        <v>0</v>
      </c>
      <c r="V108" s="200">
        <f>SUM('evaluacion valoradas'!U728:U733)</f>
        <v>0</v>
      </c>
    </row>
    <row r="109" spans="1:22" s="1" customFormat="1" x14ac:dyDescent="0.2">
      <c r="A109" s="148" t="s">
        <v>203</v>
      </c>
      <c r="B109" s="149">
        <f>SUM('evaluacion valoradas'!B735:B738)</f>
        <v>2150</v>
      </c>
      <c r="C109" s="167"/>
      <c r="D109" s="148"/>
      <c r="E109" s="149"/>
      <c r="F109" s="149">
        <f>SUM('evaluacion valoradas'!F735:F738)</f>
        <v>2150</v>
      </c>
      <c r="G109" s="149">
        <f>SUM('evaluacion valoradas'!G735:G738)</f>
        <v>691128500</v>
      </c>
      <c r="H109" s="149">
        <f>SUM('evaluacion valoradas'!H735:H738)</f>
        <v>345</v>
      </c>
      <c r="I109" s="149">
        <f>SUM('evaluacion valoradas'!I735:I738)</f>
        <v>138454860</v>
      </c>
      <c r="J109" s="186">
        <f t="shared" si="4"/>
        <v>16.046511627906977</v>
      </c>
      <c r="K109" s="149">
        <f>SUM('evaluacion valoradas'!J735:J738)</f>
        <v>137</v>
      </c>
      <c r="L109" s="149">
        <f>SUM('evaluacion valoradas'!K735:K738)</f>
        <v>208</v>
      </c>
      <c r="M109" s="149">
        <f>SUM('evaluacion valoradas'!L735:L738)</f>
        <v>0</v>
      </c>
      <c r="N109" s="149">
        <f>SUM('evaluacion valoradas'!M735:M738)</f>
        <v>0</v>
      </c>
      <c r="O109" s="149">
        <f>SUM('evaluacion valoradas'!N735:N738)</f>
        <v>0</v>
      </c>
      <c r="P109" s="149">
        <f>SUM('evaluacion valoradas'!O735:O738)</f>
        <v>0</v>
      </c>
      <c r="Q109" s="149">
        <f>SUM('evaluacion valoradas'!P735:P738)</f>
        <v>0</v>
      </c>
      <c r="R109" s="149">
        <f>SUM('evaluacion valoradas'!Q735:Q738)</f>
        <v>0</v>
      </c>
      <c r="S109" s="149">
        <f>SUM('evaluacion valoradas'!R735:R738)</f>
        <v>0</v>
      </c>
      <c r="T109" s="149">
        <f>SUM('evaluacion valoradas'!S735:S738)</f>
        <v>0</v>
      </c>
      <c r="U109" s="149">
        <f>SUM('evaluacion valoradas'!T735:T738)</f>
        <v>0</v>
      </c>
      <c r="V109" s="200">
        <f>SUM('evaluacion valoradas'!U735:U738)</f>
        <v>0</v>
      </c>
    </row>
    <row r="110" spans="1:22" s="1" customFormat="1" ht="25.5" x14ac:dyDescent="0.2">
      <c r="A110" s="148" t="s">
        <v>207</v>
      </c>
      <c r="B110" s="149">
        <f>SUM('evaluacion valoradas'!B740:B743)</f>
        <v>20</v>
      </c>
      <c r="C110" s="167"/>
      <c r="D110" s="148"/>
      <c r="E110" s="149"/>
      <c r="F110" s="149">
        <f>SUM('evaluacion valoradas'!F740:F743)</f>
        <v>20</v>
      </c>
      <c r="G110" s="149">
        <f>SUM('evaluacion valoradas'!G740:G743)</f>
        <v>270200</v>
      </c>
      <c r="H110" s="149">
        <f>SUM('evaluacion valoradas'!H740:H743)</f>
        <v>0</v>
      </c>
      <c r="I110" s="149">
        <f>SUM('evaluacion valoradas'!I740:I743)</f>
        <v>0</v>
      </c>
      <c r="J110" s="186">
        <f t="shared" si="4"/>
        <v>0</v>
      </c>
      <c r="K110" s="149">
        <f>SUM('evaluacion valoradas'!J740:J743)</f>
        <v>0</v>
      </c>
      <c r="L110" s="149">
        <f>SUM('evaluacion valoradas'!K740:K743)</f>
        <v>0</v>
      </c>
      <c r="M110" s="149">
        <f>SUM('evaluacion valoradas'!L740:L743)</f>
        <v>0</v>
      </c>
      <c r="N110" s="149">
        <f>SUM('evaluacion valoradas'!M740:M743)</f>
        <v>0</v>
      </c>
      <c r="O110" s="149">
        <f>SUM('evaluacion valoradas'!N740:N743)</f>
        <v>0</v>
      </c>
      <c r="P110" s="149">
        <f>SUM('evaluacion valoradas'!O740:O743)</f>
        <v>0</v>
      </c>
      <c r="Q110" s="149">
        <f>SUM('evaluacion valoradas'!P740:P743)</f>
        <v>0</v>
      </c>
      <c r="R110" s="149">
        <f>SUM('evaluacion valoradas'!Q740:Q743)</f>
        <v>0</v>
      </c>
      <c r="S110" s="149">
        <f>SUM('evaluacion valoradas'!R740:R743)</f>
        <v>0</v>
      </c>
      <c r="T110" s="149">
        <f>SUM('evaluacion valoradas'!S740:S743)</f>
        <v>0</v>
      </c>
      <c r="U110" s="149">
        <f>SUM('evaluacion valoradas'!T740:T743)</f>
        <v>0</v>
      </c>
      <c r="V110" s="200">
        <f>SUM('evaluacion valoradas'!U740:U743)</f>
        <v>0</v>
      </c>
    </row>
    <row r="111" spans="1:22" s="1" customFormat="1" x14ac:dyDescent="0.2">
      <c r="A111" s="148" t="s">
        <v>211</v>
      </c>
      <c r="B111" s="149">
        <f>SUM('evaluacion valoradas'!B745:B755)</f>
        <v>1</v>
      </c>
      <c r="C111" s="167"/>
      <c r="D111" s="148"/>
      <c r="E111" s="149"/>
      <c r="F111" s="149">
        <f>SUM('evaluacion valoradas'!F745:F755)</f>
        <v>0</v>
      </c>
      <c r="G111" s="149">
        <f>SUM('evaluacion valoradas'!G745:G755)</f>
        <v>0</v>
      </c>
      <c r="H111" s="149">
        <f>SUM('evaluacion valoradas'!H745:H755)</f>
        <v>0</v>
      </c>
      <c r="I111" s="149">
        <f>SUM('evaluacion valoradas'!I745:I755)</f>
        <v>0</v>
      </c>
      <c r="J111" s="184">
        <v>0</v>
      </c>
      <c r="K111" s="149">
        <f>SUM('evaluacion valoradas'!J745:J755)</f>
        <v>0</v>
      </c>
      <c r="L111" s="149">
        <f>SUM('evaluacion valoradas'!K745:K755)</f>
        <v>0</v>
      </c>
      <c r="M111" s="149">
        <f>SUM('evaluacion valoradas'!L745:L755)</f>
        <v>0</v>
      </c>
      <c r="N111" s="149">
        <f>SUM('evaluacion valoradas'!M745:M755)</f>
        <v>0</v>
      </c>
      <c r="O111" s="149">
        <f>SUM('evaluacion valoradas'!N745:N755)</f>
        <v>0</v>
      </c>
      <c r="P111" s="149">
        <f>SUM('evaluacion valoradas'!O745:O755)</f>
        <v>0</v>
      </c>
      <c r="Q111" s="149">
        <f>SUM('evaluacion valoradas'!P745:P755)</f>
        <v>0</v>
      </c>
      <c r="R111" s="149">
        <f>SUM('evaluacion valoradas'!Q745:Q755)</f>
        <v>0</v>
      </c>
      <c r="S111" s="149">
        <f>SUM('evaluacion valoradas'!R745:R755)</f>
        <v>0</v>
      </c>
      <c r="T111" s="149">
        <f>SUM('evaluacion valoradas'!S745:S755)</f>
        <v>0</v>
      </c>
      <c r="U111" s="149">
        <f>SUM('evaluacion valoradas'!T745:T755)</f>
        <v>0</v>
      </c>
      <c r="V111" s="200">
        <f>SUM('evaluacion valoradas'!U745:U755)</f>
        <v>0</v>
      </c>
    </row>
    <row r="112" spans="1:22" s="1" customFormat="1" x14ac:dyDescent="0.2">
      <c r="A112" s="148" t="s">
        <v>222</v>
      </c>
      <c r="B112" s="147">
        <f>SUM('evaluacion valoradas'!B757:B769)</f>
        <v>0</v>
      </c>
      <c r="C112" s="167"/>
      <c r="D112" s="148"/>
      <c r="E112" s="149"/>
      <c r="F112" s="147">
        <f>SUM('evaluacion valoradas'!F757:F769)</f>
        <v>0</v>
      </c>
      <c r="G112" s="147">
        <f>SUM('evaluacion valoradas'!G757:G769)</f>
        <v>0</v>
      </c>
      <c r="H112" s="147">
        <f>SUM('evaluacion valoradas'!H757:H769)</f>
        <v>0</v>
      </c>
      <c r="I112" s="147">
        <f>SUM('evaluacion valoradas'!I757:I769)</f>
        <v>0</v>
      </c>
      <c r="J112" s="184">
        <v>0</v>
      </c>
      <c r="K112" s="147">
        <f>SUM('evaluacion valoradas'!J757:J769)</f>
        <v>0</v>
      </c>
      <c r="L112" s="147">
        <f>SUM('evaluacion valoradas'!K757:K769)</f>
        <v>0</v>
      </c>
      <c r="M112" s="147">
        <f>SUM('evaluacion valoradas'!L757:L769)</f>
        <v>0</v>
      </c>
      <c r="N112" s="147">
        <f>SUM('evaluacion valoradas'!M757:M769)</f>
        <v>0</v>
      </c>
      <c r="O112" s="147">
        <f>SUM('evaluacion valoradas'!N757:N769)</f>
        <v>0</v>
      </c>
      <c r="P112" s="147">
        <f>SUM('evaluacion valoradas'!O757:O769)</f>
        <v>0</v>
      </c>
      <c r="Q112" s="147">
        <f>SUM('evaluacion valoradas'!P757:P769)</f>
        <v>0</v>
      </c>
      <c r="R112" s="147">
        <f>SUM('evaluacion valoradas'!Q757:Q769)</f>
        <v>0</v>
      </c>
      <c r="S112" s="147">
        <f>SUM('evaluacion valoradas'!R757:R769)</f>
        <v>0</v>
      </c>
      <c r="T112" s="147">
        <f>SUM('evaluacion valoradas'!S757:S769)</f>
        <v>0</v>
      </c>
      <c r="U112" s="147">
        <f>SUM('evaluacion valoradas'!T757:T769)</f>
        <v>0</v>
      </c>
      <c r="V112" s="197">
        <f>SUM('evaluacion valoradas'!U757:U769)</f>
        <v>0</v>
      </c>
    </row>
    <row r="113" spans="1:22" s="1" customFormat="1" x14ac:dyDescent="0.2">
      <c r="A113" s="148" t="s">
        <v>230</v>
      </c>
      <c r="B113" s="147">
        <f>SUM('evaluacion valoradas'!B771:B775)</f>
        <v>44</v>
      </c>
      <c r="C113" s="167"/>
      <c r="D113" s="148"/>
      <c r="E113" s="149"/>
      <c r="F113" s="147">
        <f>SUM('evaluacion valoradas'!F771:F775)</f>
        <v>44</v>
      </c>
      <c r="G113" s="147">
        <f>SUM('evaluacion valoradas'!G771:G775)</f>
        <v>3028760</v>
      </c>
      <c r="H113" s="147">
        <f>SUM('evaluacion valoradas'!H771:H775)</f>
        <v>16</v>
      </c>
      <c r="I113" s="147">
        <f>SUM('evaluacion valoradas'!I771:I775)</f>
        <v>1185490</v>
      </c>
      <c r="J113" s="186">
        <f t="shared" si="4"/>
        <v>36.363636363636367</v>
      </c>
      <c r="K113" s="147">
        <f>SUM('evaluacion valoradas'!J771:J775)</f>
        <v>7</v>
      </c>
      <c r="L113" s="147">
        <f>SUM('evaluacion valoradas'!K771:K775)</f>
        <v>9</v>
      </c>
      <c r="M113" s="147">
        <f>SUM('evaluacion valoradas'!L771:L775)</f>
        <v>0</v>
      </c>
      <c r="N113" s="147">
        <f>SUM('evaluacion valoradas'!M771:M775)</f>
        <v>0</v>
      </c>
      <c r="O113" s="147">
        <f>SUM('evaluacion valoradas'!N771:N775)</f>
        <v>0</v>
      </c>
      <c r="P113" s="147">
        <f>SUM('evaluacion valoradas'!O771:O775)</f>
        <v>0</v>
      </c>
      <c r="Q113" s="147">
        <f>SUM('evaluacion valoradas'!P771:P775)</f>
        <v>0</v>
      </c>
      <c r="R113" s="147">
        <f>SUM('evaluacion valoradas'!Q771:Q775)</f>
        <v>0</v>
      </c>
      <c r="S113" s="147">
        <f>SUM('evaluacion valoradas'!R771:R775)</f>
        <v>0</v>
      </c>
      <c r="T113" s="147">
        <f>SUM('evaluacion valoradas'!S771:S775)</f>
        <v>0</v>
      </c>
      <c r="U113" s="147">
        <f>SUM('evaluacion valoradas'!T771:T775)</f>
        <v>0</v>
      </c>
      <c r="V113" s="197">
        <f>SUM('evaluacion valoradas'!U771:U775)</f>
        <v>0</v>
      </c>
    </row>
    <row r="114" spans="1:22" s="1" customFormat="1" x14ac:dyDescent="0.2">
      <c r="A114" s="148" t="s">
        <v>235</v>
      </c>
      <c r="B114" s="149">
        <f>SUM('evaluacion valoradas'!B777:B790)</f>
        <v>128</v>
      </c>
      <c r="C114" s="167"/>
      <c r="D114" s="148"/>
      <c r="E114" s="149"/>
      <c r="F114" s="149">
        <f>SUM('evaluacion valoradas'!F777:F790)</f>
        <v>128</v>
      </c>
      <c r="G114" s="149">
        <f>SUM('evaluacion valoradas'!G777:G790)</f>
        <v>14674960</v>
      </c>
      <c r="H114" s="149">
        <f>SUM('evaluacion valoradas'!H777:H790)</f>
        <v>14</v>
      </c>
      <c r="I114" s="149">
        <f>SUM('evaluacion valoradas'!I777:I790)</f>
        <v>2056120</v>
      </c>
      <c r="J114" s="186">
        <f t="shared" si="4"/>
        <v>10.9375</v>
      </c>
      <c r="K114" s="149">
        <f>SUM('evaluacion valoradas'!J777:J790)</f>
        <v>3</v>
      </c>
      <c r="L114" s="149">
        <f>SUM('evaluacion valoradas'!K777:K790)</f>
        <v>11</v>
      </c>
      <c r="M114" s="149">
        <f>SUM('evaluacion valoradas'!L777:L790)</f>
        <v>0</v>
      </c>
      <c r="N114" s="149">
        <f>SUM('evaluacion valoradas'!M777:M790)</f>
        <v>0</v>
      </c>
      <c r="O114" s="149">
        <f>SUM('evaluacion valoradas'!N777:N790)</f>
        <v>0</v>
      </c>
      <c r="P114" s="149">
        <f>SUM('evaluacion valoradas'!O777:O790)</f>
        <v>0</v>
      </c>
      <c r="Q114" s="149">
        <f>SUM('evaluacion valoradas'!P777:P790)</f>
        <v>0</v>
      </c>
      <c r="R114" s="149">
        <f>SUM('evaluacion valoradas'!Q777:Q790)</f>
        <v>0</v>
      </c>
      <c r="S114" s="149">
        <f>SUM('evaluacion valoradas'!R777:R790)</f>
        <v>0</v>
      </c>
      <c r="T114" s="149">
        <f>SUM('evaluacion valoradas'!S777:S790)</f>
        <v>0</v>
      </c>
      <c r="U114" s="149">
        <f>SUM('evaluacion valoradas'!T777:T790)</f>
        <v>0</v>
      </c>
      <c r="V114" s="200">
        <f>SUM('evaluacion valoradas'!U777:U790)</f>
        <v>0</v>
      </c>
    </row>
    <row r="115" spans="1:22" s="1" customFormat="1" x14ac:dyDescent="0.2">
      <c r="A115" s="148" t="s">
        <v>246</v>
      </c>
      <c r="B115" s="149">
        <f>SUM('evaluacion valoradas'!B792:B800)</f>
        <v>12</v>
      </c>
      <c r="C115" s="167"/>
      <c r="D115" s="148"/>
      <c r="E115" s="149"/>
      <c r="F115" s="149">
        <f>SUM('evaluacion valoradas'!F792:F800)</f>
        <v>12</v>
      </c>
      <c r="G115" s="149">
        <f>SUM('evaluacion valoradas'!G792:G800)</f>
        <v>1708200</v>
      </c>
      <c r="H115" s="149">
        <f>SUM('evaluacion valoradas'!H792:H800)</f>
        <v>1</v>
      </c>
      <c r="I115" s="149">
        <f>SUM('evaluacion valoradas'!I792:I800)</f>
        <v>142350</v>
      </c>
      <c r="J115" s="186">
        <f t="shared" si="4"/>
        <v>8.3333333333333321</v>
      </c>
      <c r="K115" s="149">
        <f>SUM('evaluacion valoradas'!J792:J800)</f>
        <v>0</v>
      </c>
      <c r="L115" s="149">
        <f>SUM('evaluacion valoradas'!K792:K800)</f>
        <v>1</v>
      </c>
      <c r="M115" s="149">
        <f>SUM('evaluacion valoradas'!L792:L800)</f>
        <v>0</v>
      </c>
      <c r="N115" s="149">
        <f>SUM('evaluacion valoradas'!M792:M800)</f>
        <v>0</v>
      </c>
      <c r="O115" s="149">
        <f>SUM('evaluacion valoradas'!N792:N800)</f>
        <v>0</v>
      </c>
      <c r="P115" s="149">
        <f>SUM('evaluacion valoradas'!O792:O800)</f>
        <v>0</v>
      </c>
      <c r="Q115" s="149">
        <f>SUM('evaluacion valoradas'!P792:P800)</f>
        <v>0</v>
      </c>
      <c r="R115" s="149">
        <f>SUM('evaluacion valoradas'!Q792:Q800)</f>
        <v>0</v>
      </c>
      <c r="S115" s="149">
        <f>SUM('evaluacion valoradas'!R792:R800)</f>
        <v>0</v>
      </c>
      <c r="T115" s="149">
        <f>SUM('evaluacion valoradas'!S792:S800)</f>
        <v>0</v>
      </c>
      <c r="U115" s="149">
        <f>SUM('evaluacion valoradas'!T792:T800)</f>
        <v>0</v>
      </c>
      <c r="V115" s="200">
        <f>SUM('evaluacion valoradas'!U792:U800)</f>
        <v>0</v>
      </c>
    </row>
    <row r="116" spans="1:22" s="1" customFormat="1" ht="25.5" x14ac:dyDescent="0.2">
      <c r="A116" s="148" t="s">
        <v>251</v>
      </c>
      <c r="B116" s="147">
        <f>SUM('evaluacion valoradas'!B802:B806)</f>
        <v>2</v>
      </c>
      <c r="C116" s="167"/>
      <c r="D116" s="148"/>
      <c r="E116" s="149"/>
      <c r="F116" s="147">
        <f>SUM('evaluacion valoradas'!F802:F806)</f>
        <v>2</v>
      </c>
      <c r="G116" s="147">
        <f>SUM('evaluacion valoradas'!G802:G806)</f>
        <v>70760</v>
      </c>
      <c r="H116" s="147">
        <f>SUM('evaluacion valoradas'!H802:H806)</f>
        <v>0</v>
      </c>
      <c r="I116" s="147">
        <f>SUM('evaluacion valoradas'!I802:I806)</f>
        <v>0</v>
      </c>
      <c r="J116" s="186">
        <f t="shared" si="4"/>
        <v>0</v>
      </c>
      <c r="K116" s="147">
        <f>SUM('evaluacion valoradas'!J802:J806)</f>
        <v>0</v>
      </c>
      <c r="L116" s="147">
        <f>SUM('evaluacion valoradas'!K802:K806)</f>
        <v>0</v>
      </c>
      <c r="M116" s="147">
        <f>SUM('evaluacion valoradas'!L802:L806)</f>
        <v>0</v>
      </c>
      <c r="N116" s="147">
        <f>SUM('evaluacion valoradas'!M802:M806)</f>
        <v>0</v>
      </c>
      <c r="O116" s="147">
        <f>SUM('evaluacion valoradas'!N802:N806)</f>
        <v>0</v>
      </c>
      <c r="P116" s="147">
        <f>SUM('evaluacion valoradas'!O802:O806)</f>
        <v>0</v>
      </c>
      <c r="Q116" s="147">
        <f>SUM('evaluacion valoradas'!P802:P806)</f>
        <v>0</v>
      </c>
      <c r="R116" s="147">
        <f>SUM('evaluacion valoradas'!Q802:Q806)</f>
        <v>0</v>
      </c>
      <c r="S116" s="147">
        <f>SUM('evaluacion valoradas'!R802:R806)</f>
        <v>0</v>
      </c>
      <c r="T116" s="147">
        <f>SUM('evaluacion valoradas'!S802:S806)</f>
        <v>0</v>
      </c>
      <c r="U116" s="147">
        <f>SUM('evaluacion valoradas'!T802:T806)</f>
        <v>0</v>
      </c>
      <c r="V116" s="197">
        <f>SUM('evaluacion valoradas'!U802:U806)</f>
        <v>0</v>
      </c>
    </row>
    <row r="117" spans="1:22" s="1" customFormat="1" x14ac:dyDescent="0.2">
      <c r="A117" s="148" t="s">
        <v>256</v>
      </c>
      <c r="B117" s="147">
        <f>SUM('evaluacion valoradas'!B808:B811)</f>
        <v>830</v>
      </c>
      <c r="C117" s="167"/>
      <c r="D117" s="148"/>
      <c r="E117" s="149"/>
      <c r="F117" s="147">
        <f>SUM('evaluacion valoradas'!F808:F811)</f>
        <v>830</v>
      </c>
      <c r="G117" s="147">
        <f>SUM('evaluacion valoradas'!G808:G811)</f>
        <v>69219200</v>
      </c>
      <c r="H117" s="147">
        <f>SUM('evaluacion valoradas'!H808:H811)</f>
        <v>116</v>
      </c>
      <c r="I117" s="147">
        <f>SUM('evaluacion valoradas'!I808:I811)</f>
        <v>9841840</v>
      </c>
      <c r="J117" s="186">
        <f t="shared" si="4"/>
        <v>13.975903614457833</v>
      </c>
      <c r="K117" s="147">
        <f>SUM('evaluacion valoradas'!J808:J811)</f>
        <v>67</v>
      </c>
      <c r="L117" s="147">
        <f>SUM('evaluacion valoradas'!K808:K811)</f>
        <v>49</v>
      </c>
      <c r="M117" s="147">
        <f>SUM('evaluacion valoradas'!L808:L811)</f>
        <v>0</v>
      </c>
      <c r="N117" s="147">
        <f>SUM('evaluacion valoradas'!M808:M811)</f>
        <v>0</v>
      </c>
      <c r="O117" s="147">
        <f>SUM('evaluacion valoradas'!N808:N811)</f>
        <v>0</v>
      </c>
      <c r="P117" s="147">
        <f>SUM('evaluacion valoradas'!O808:O811)</f>
        <v>0</v>
      </c>
      <c r="Q117" s="147">
        <f>SUM('evaluacion valoradas'!P808:P811)</f>
        <v>0</v>
      </c>
      <c r="R117" s="147">
        <f>SUM('evaluacion valoradas'!Q808:Q811)</f>
        <v>0</v>
      </c>
      <c r="S117" s="147">
        <f>SUM('evaluacion valoradas'!R808:R811)</f>
        <v>0</v>
      </c>
      <c r="T117" s="147">
        <f>SUM('evaluacion valoradas'!S808:S811)</f>
        <v>0</v>
      </c>
      <c r="U117" s="147">
        <f>SUM('evaluacion valoradas'!T808:T811)</f>
        <v>0</v>
      </c>
      <c r="V117" s="197">
        <f>SUM('evaluacion valoradas'!U808:U811)</f>
        <v>0</v>
      </c>
    </row>
    <row r="118" spans="1:22" s="1" customFormat="1" ht="25.5" x14ac:dyDescent="0.2">
      <c r="A118" s="148" t="s">
        <v>260</v>
      </c>
      <c r="B118" s="149">
        <f>SUM('evaluacion valoradas'!B813:B821)</f>
        <v>40</v>
      </c>
      <c r="C118" s="167"/>
      <c r="D118" s="148"/>
      <c r="E118" s="149"/>
      <c r="F118" s="149">
        <f>SUM('evaluacion valoradas'!F813:F821)</f>
        <v>40</v>
      </c>
      <c r="G118" s="149">
        <f>SUM('evaluacion valoradas'!G813:G821)</f>
        <v>3568800</v>
      </c>
      <c r="H118" s="149">
        <f>SUM('evaluacion valoradas'!H813:H821)</f>
        <v>3</v>
      </c>
      <c r="I118" s="149">
        <f>SUM('evaluacion valoradas'!I813:I821)</f>
        <v>267660</v>
      </c>
      <c r="J118" s="271">
        <f t="shared" si="4"/>
        <v>7.5</v>
      </c>
      <c r="K118" s="149">
        <f>SUM('evaluacion valoradas'!J813:J821)</f>
        <v>3</v>
      </c>
      <c r="L118" s="149">
        <f>SUM('evaluacion valoradas'!K813:K821)</f>
        <v>0</v>
      </c>
      <c r="M118" s="149">
        <f>SUM('evaluacion valoradas'!L813:L821)</f>
        <v>0</v>
      </c>
      <c r="N118" s="149">
        <f>SUM('evaluacion valoradas'!M813:M821)</f>
        <v>0</v>
      </c>
      <c r="O118" s="149">
        <f>SUM('evaluacion valoradas'!N813:N821)</f>
        <v>0</v>
      </c>
      <c r="P118" s="149">
        <f>SUM('evaluacion valoradas'!O813:O821)</f>
        <v>0</v>
      </c>
      <c r="Q118" s="149">
        <f>SUM('evaluacion valoradas'!P813:P821)</f>
        <v>0</v>
      </c>
      <c r="R118" s="149">
        <f>SUM('evaluacion valoradas'!Q813:Q821)</f>
        <v>0</v>
      </c>
      <c r="S118" s="149">
        <f>SUM('evaluacion valoradas'!R813:R821)</f>
        <v>0</v>
      </c>
      <c r="T118" s="149">
        <f>SUM('evaluacion valoradas'!S813:S821)</f>
        <v>0</v>
      </c>
      <c r="U118" s="149">
        <f>SUM('evaluacion valoradas'!T813:T821)</f>
        <v>0</v>
      </c>
      <c r="V118" s="200">
        <f>SUM('evaluacion valoradas'!U813:U821)</f>
        <v>0</v>
      </c>
    </row>
    <row r="119" spans="1:22" s="1" customFormat="1" ht="25.5" x14ac:dyDescent="0.2">
      <c r="A119" s="148" t="s">
        <v>268</v>
      </c>
      <c r="B119" s="149">
        <f>SUM('evaluacion valoradas'!B823:B825)</f>
        <v>310</v>
      </c>
      <c r="C119" s="167"/>
      <c r="D119" s="148"/>
      <c r="E119" s="149"/>
      <c r="F119" s="149">
        <f>SUM('evaluacion valoradas'!F823:F825)</f>
        <v>310</v>
      </c>
      <c r="G119" s="149">
        <f>SUM('evaluacion valoradas'!G823:G825)</f>
        <v>175840900</v>
      </c>
      <c r="H119" s="149">
        <f>SUM('evaluacion valoradas'!H823:H825)</f>
        <v>47</v>
      </c>
      <c r="I119" s="149">
        <f>SUM('evaluacion valoradas'!I823:I825)</f>
        <v>24025730</v>
      </c>
      <c r="J119" s="186">
        <f t="shared" si="4"/>
        <v>15.161290322580644</v>
      </c>
      <c r="K119" s="149">
        <f>SUM('evaluacion valoradas'!J823:J825)</f>
        <v>29</v>
      </c>
      <c r="L119" s="149">
        <f>SUM('evaluacion valoradas'!K823:K825)</f>
        <v>18</v>
      </c>
      <c r="M119" s="149">
        <f>SUM('evaluacion valoradas'!L823:L825)</f>
        <v>0</v>
      </c>
      <c r="N119" s="149">
        <f>SUM('evaluacion valoradas'!M823:M825)</f>
        <v>0</v>
      </c>
      <c r="O119" s="149">
        <f>SUM('evaluacion valoradas'!N823:N825)</f>
        <v>0</v>
      </c>
      <c r="P119" s="149">
        <f>SUM('evaluacion valoradas'!O823:O825)</f>
        <v>0</v>
      </c>
      <c r="Q119" s="149">
        <f>SUM('evaluacion valoradas'!P823:P825)</f>
        <v>0</v>
      </c>
      <c r="R119" s="149">
        <f>SUM('evaluacion valoradas'!Q823:Q825)</f>
        <v>0</v>
      </c>
      <c r="S119" s="149">
        <f>SUM('evaluacion valoradas'!R823:R825)</f>
        <v>0</v>
      </c>
      <c r="T119" s="149">
        <f>SUM('evaluacion valoradas'!S823:S825)</f>
        <v>0</v>
      </c>
      <c r="U119" s="149">
        <f>SUM('evaluacion valoradas'!T823:T825)</f>
        <v>0</v>
      </c>
      <c r="V119" s="200">
        <f>SUM('evaluacion valoradas'!U823:U825)</f>
        <v>0</v>
      </c>
    </row>
    <row r="120" spans="1:22" s="1" customFormat="1" x14ac:dyDescent="0.2">
      <c r="A120" s="148" t="s">
        <v>271</v>
      </c>
      <c r="B120" s="149">
        <f>SUM('evaluacion valoradas'!B827:B831)</f>
        <v>278</v>
      </c>
      <c r="C120" s="167"/>
      <c r="D120" s="148"/>
      <c r="E120" s="149"/>
      <c r="F120" s="149">
        <f>SUM('evaluacion valoradas'!F827:F831)</f>
        <v>278</v>
      </c>
      <c r="G120" s="149">
        <f>SUM('evaluacion valoradas'!G827:G831)</f>
        <v>71034620</v>
      </c>
      <c r="H120" s="149">
        <f>SUM('evaluacion valoradas'!H827:H831)</f>
        <v>76</v>
      </c>
      <c r="I120" s="149">
        <f>SUM('evaluacion valoradas'!I827:I831)</f>
        <v>13327020</v>
      </c>
      <c r="J120" s="186">
        <f t="shared" si="4"/>
        <v>27.338129496402878</v>
      </c>
      <c r="K120" s="149">
        <f>SUM('evaluacion valoradas'!J827:J831)</f>
        <v>48</v>
      </c>
      <c r="L120" s="149">
        <f>SUM('evaluacion valoradas'!K827:K831)</f>
        <v>28</v>
      </c>
      <c r="M120" s="149">
        <f>SUM('evaluacion valoradas'!L827:L831)</f>
        <v>0</v>
      </c>
      <c r="N120" s="149">
        <f>SUM('evaluacion valoradas'!M827:M831)</f>
        <v>0</v>
      </c>
      <c r="O120" s="149">
        <f>SUM('evaluacion valoradas'!N827:N831)</f>
        <v>0</v>
      </c>
      <c r="P120" s="149">
        <f>SUM('evaluacion valoradas'!O827:O831)</f>
        <v>0</v>
      </c>
      <c r="Q120" s="149">
        <f>SUM('evaluacion valoradas'!P827:P831)</f>
        <v>0</v>
      </c>
      <c r="R120" s="149">
        <f>SUM('evaluacion valoradas'!Q827:Q831)</f>
        <v>0</v>
      </c>
      <c r="S120" s="149">
        <f>SUM('evaluacion valoradas'!R827:R831)</f>
        <v>0</v>
      </c>
      <c r="T120" s="149">
        <f>SUM('evaluacion valoradas'!S827:S831)</f>
        <v>0</v>
      </c>
      <c r="U120" s="149">
        <f>SUM('evaluacion valoradas'!T827:T831)</f>
        <v>0</v>
      </c>
      <c r="V120" s="200">
        <f>SUM('evaluacion valoradas'!U827:U831)</f>
        <v>0</v>
      </c>
    </row>
    <row r="121" spans="1:22" s="1" customFormat="1" ht="25.5" x14ac:dyDescent="0.2">
      <c r="A121" s="148" t="s">
        <v>276</v>
      </c>
      <c r="B121" s="147">
        <f>SUM('evaluacion valoradas'!B833:B841)</f>
        <v>937</v>
      </c>
      <c r="C121" s="167"/>
      <c r="D121" s="148"/>
      <c r="E121" s="149"/>
      <c r="F121" s="147">
        <f>SUM('evaluacion valoradas'!F833:F841)</f>
        <v>937</v>
      </c>
      <c r="G121" s="147">
        <f>SUM('evaluacion valoradas'!G833:G841)</f>
        <v>216649520</v>
      </c>
      <c r="H121" s="147">
        <f>SUM('evaluacion valoradas'!H833:H841)</f>
        <v>128</v>
      </c>
      <c r="I121" s="147">
        <f>SUM('evaluacion valoradas'!I833:I841)</f>
        <v>27236200</v>
      </c>
      <c r="J121" s="186">
        <f t="shared" si="4"/>
        <v>13.660618996798293</v>
      </c>
      <c r="K121" s="147">
        <f>SUM('evaluacion valoradas'!J833:J841)</f>
        <v>52</v>
      </c>
      <c r="L121" s="147">
        <f>SUM('evaluacion valoradas'!K833:K841)</f>
        <v>76</v>
      </c>
      <c r="M121" s="147">
        <f>SUM('evaluacion valoradas'!L833:L841)</f>
        <v>0</v>
      </c>
      <c r="N121" s="147">
        <f>SUM('evaluacion valoradas'!M833:M841)</f>
        <v>0</v>
      </c>
      <c r="O121" s="147">
        <f>SUM('evaluacion valoradas'!N833:N841)</f>
        <v>0</v>
      </c>
      <c r="P121" s="147">
        <f>SUM('evaluacion valoradas'!O833:O841)</f>
        <v>0</v>
      </c>
      <c r="Q121" s="147">
        <f>SUM('evaluacion valoradas'!P833:P841)</f>
        <v>0</v>
      </c>
      <c r="R121" s="147">
        <f>SUM('evaluacion valoradas'!Q833:Q841)</f>
        <v>0</v>
      </c>
      <c r="S121" s="147">
        <f>SUM('evaluacion valoradas'!R833:R841)</f>
        <v>0</v>
      </c>
      <c r="T121" s="147">
        <f>SUM('evaluacion valoradas'!S833:S841)</f>
        <v>0</v>
      </c>
      <c r="U121" s="147">
        <f>SUM('evaluacion valoradas'!T833:T841)</f>
        <v>0</v>
      </c>
      <c r="V121" s="197">
        <f>SUM('evaluacion valoradas'!U833:U841)</f>
        <v>0</v>
      </c>
    </row>
    <row r="122" spans="1:22" s="1" customFormat="1" ht="25.5" x14ac:dyDescent="0.2">
      <c r="A122" s="148" t="s">
        <v>282</v>
      </c>
      <c r="B122" s="149">
        <f>SUM('evaluacion valoradas'!B843:B845)</f>
        <v>4500</v>
      </c>
      <c r="C122" s="167"/>
      <c r="D122" s="148"/>
      <c r="E122" s="149"/>
      <c r="F122" s="149">
        <f>SUM('evaluacion valoradas'!F843:F845)</f>
        <v>4500</v>
      </c>
      <c r="G122" s="149">
        <f>SUM('evaluacion valoradas'!G843:G845)</f>
        <v>79235000</v>
      </c>
      <c r="H122" s="149">
        <f>SUM('evaluacion valoradas'!H843:H845)</f>
        <v>279</v>
      </c>
      <c r="I122" s="149">
        <f>SUM('evaluacion valoradas'!I843:I845)</f>
        <v>4596010</v>
      </c>
      <c r="J122" s="186">
        <f t="shared" si="4"/>
        <v>6.2</v>
      </c>
      <c r="K122" s="149">
        <f>SUM('evaluacion valoradas'!J843:J845)</f>
        <v>125</v>
      </c>
      <c r="L122" s="149">
        <f>SUM('evaluacion valoradas'!K843:K845)</f>
        <v>154</v>
      </c>
      <c r="M122" s="149">
        <f>SUM('evaluacion valoradas'!L843:L845)</f>
        <v>0</v>
      </c>
      <c r="N122" s="149">
        <f>SUM('evaluacion valoradas'!M843:M845)</f>
        <v>0</v>
      </c>
      <c r="O122" s="149">
        <f>SUM('evaluacion valoradas'!N843:N845)</f>
        <v>0</v>
      </c>
      <c r="P122" s="149">
        <f>SUM('evaluacion valoradas'!O843:O845)</f>
        <v>0</v>
      </c>
      <c r="Q122" s="149">
        <f>SUM('evaluacion valoradas'!P843:P845)</f>
        <v>0</v>
      </c>
      <c r="R122" s="149">
        <f>SUM('evaluacion valoradas'!Q843:Q845)</f>
        <v>0</v>
      </c>
      <c r="S122" s="149">
        <f>SUM('evaluacion valoradas'!R843:R845)</f>
        <v>0</v>
      </c>
      <c r="T122" s="149">
        <f>SUM('evaluacion valoradas'!S843:S845)</f>
        <v>0</v>
      </c>
      <c r="U122" s="149">
        <f>SUM('evaluacion valoradas'!T843:T845)</f>
        <v>0</v>
      </c>
      <c r="V122" s="200">
        <f>SUM('evaluacion valoradas'!U843:U845)</f>
        <v>0</v>
      </c>
    </row>
    <row r="123" spans="1:22" s="1" customFormat="1" x14ac:dyDescent="0.2">
      <c r="A123" s="148" t="s">
        <v>285</v>
      </c>
      <c r="B123" s="149">
        <f>SUM('evaluacion valoradas'!B847:B850)</f>
        <v>435</v>
      </c>
      <c r="C123" s="167"/>
      <c r="D123" s="148"/>
      <c r="E123" s="149"/>
      <c r="F123" s="149">
        <f>SUM('evaluacion valoradas'!F847:F850)</f>
        <v>435</v>
      </c>
      <c r="G123" s="149">
        <f>SUM('evaluacion valoradas'!G847:G850)</f>
        <v>34221450</v>
      </c>
      <c r="H123" s="149">
        <f>SUM('evaluacion valoradas'!H847:H850)</f>
        <v>62</v>
      </c>
      <c r="I123" s="149">
        <f>SUM('evaluacion valoradas'!I847:I850)</f>
        <v>4693090</v>
      </c>
      <c r="J123" s="186">
        <f t="shared" si="4"/>
        <v>14.25287356321839</v>
      </c>
      <c r="K123" s="149">
        <f>SUM('evaluacion valoradas'!J847:J850)</f>
        <v>37</v>
      </c>
      <c r="L123" s="149">
        <f>SUM('evaluacion valoradas'!K847:K850)</f>
        <v>25</v>
      </c>
      <c r="M123" s="149">
        <f>SUM('evaluacion valoradas'!L847:L850)</f>
        <v>0</v>
      </c>
      <c r="N123" s="149">
        <f>SUM('evaluacion valoradas'!M847:M850)</f>
        <v>0</v>
      </c>
      <c r="O123" s="149">
        <f>SUM('evaluacion valoradas'!N847:N850)</f>
        <v>0</v>
      </c>
      <c r="P123" s="149">
        <f>SUM('evaluacion valoradas'!O847:O850)</f>
        <v>0</v>
      </c>
      <c r="Q123" s="149">
        <f>SUM('evaluacion valoradas'!P847:P850)</f>
        <v>0</v>
      </c>
      <c r="R123" s="149">
        <f>SUM('evaluacion valoradas'!Q847:Q850)</f>
        <v>0</v>
      </c>
      <c r="S123" s="149">
        <f>SUM('evaluacion valoradas'!R847:R850)</f>
        <v>0</v>
      </c>
      <c r="T123" s="149">
        <f>SUM('evaluacion valoradas'!S847:S850)</f>
        <v>0</v>
      </c>
      <c r="U123" s="149">
        <f>SUM('evaluacion valoradas'!T847:T850)</f>
        <v>0</v>
      </c>
      <c r="V123" s="200">
        <f>SUM('evaluacion valoradas'!U847:U850)</f>
        <v>0</v>
      </c>
    </row>
    <row r="124" spans="1:22" s="1" customFormat="1" x14ac:dyDescent="0.2">
      <c r="A124" s="148" t="s">
        <v>289</v>
      </c>
      <c r="B124" s="149">
        <f>SUM('evaluacion valoradas'!B852:B855)</f>
        <v>236</v>
      </c>
      <c r="C124" s="167"/>
      <c r="D124" s="148"/>
      <c r="E124" s="149"/>
      <c r="F124" s="149">
        <f>SUM('evaluacion valoradas'!F852:F855)</f>
        <v>236</v>
      </c>
      <c r="G124" s="149">
        <f>SUM('evaluacion valoradas'!G852:G855)</f>
        <v>10337960</v>
      </c>
      <c r="H124" s="149">
        <f>SUM('evaluacion valoradas'!H852:H855)</f>
        <v>27</v>
      </c>
      <c r="I124" s="149">
        <f>SUM('evaluacion valoradas'!I852:I855)</f>
        <v>301590</v>
      </c>
      <c r="J124" s="186">
        <f t="shared" si="4"/>
        <v>11.440677966101696</v>
      </c>
      <c r="K124" s="149">
        <f>SUM('evaluacion valoradas'!J852:J855)</f>
        <v>18</v>
      </c>
      <c r="L124" s="149">
        <f>SUM('evaluacion valoradas'!K852:K855)</f>
        <v>9</v>
      </c>
      <c r="M124" s="149">
        <f>SUM('evaluacion valoradas'!L852:L855)</f>
        <v>0</v>
      </c>
      <c r="N124" s="149">
        <f>SUM('evaluacion valoradas'!M852:M855)</f>
        <v>0</v>
      </c>
      <c r="O124" s="149">
        <f>SUM('evaluacion valoradas'!N852:N855)</f>
        <v>0</v>
      </c>
      <c r="P124" s="149">
        <f>SUM('evaluacion valoradas'!O852:O855)</f>
        <v>0</v>
      </c>
      <c r="Q124" s="149">
        <f>SUM('evaluacion valoradas'!P852:P855)</f>
        <v>0</v>
      </c>
      <c r="R124" s="149">
        <f>SUM('evaluacion valoradas'!Q852:Q855)</f>
        <v>0</v>
      </c>
      <c r="S124" s="149">
        <f>SUM('evaluacion valoradas'!R852:R855)</f>
        <v>0</v>
      </c>
      <c r="T124" s="149">
        <f>SUM('evaluacion valoradas'!S852:S855)</f>
        <v>0</v>
      </c>
      <c r="U124" s="149">
        <f>SUM('evaluacion valoradas'!T852:T855)</f>
        <v>0</v>
      </c>
      <c r="V124" s="200">
        <f>SUM('evaluacion valoradas'!U852:U855)</f>
        <v>0</v>
      </c>
    </row>
    <row r="125" spans="1:22" s="1" customFormat="1" ht="25.5" x14ac:dyDescent="0.2">
      <c r="A125" s="148" t="s">
        <v>293</v>
      </c>
      <c r="B125" s="149">
        <f>SUM('evaluacion valoradas'!B857:B860)</f>
        <v>35</v>
      </c>
      <c r="C125" s="167"/>
      <c r="D125" s="148"/>
      <c r="E125" s="149"/>
      <c r="F125" s="149">
        <f>SUM('evaluacion valoradas'!F857:F860)</f>
        <v>35</v>
      </c>
      <c r="G125" s="149">
        <f>SUM('evaluacion valoradas'!G857:G860)</f>
        <v>359800</v>
      </c>
      <c r="H125" s="149">
        <f>SUM('evaluacion valoradas'!H857:H860)</f>
        <v>5</v>
      </c>
      <c r="I125" s="149">
        <f>SUM('evaluacion valoradas'!I857:I860)</f>
        <v>51400</v>
      </c>
      <c r="J125" s="186">
        <f t="shared" si="4"/>
        <v>14.285714285714285</v>
      </c>
      <c r="K125" s="149">
        <f>SUM('evaluacion valoradas'!J857:J860)</f>
        <v>4</v>
      </c>
      <c r="L125" s="149">
        <f>SUM('evaluacion valoradas'!K857:K860)</f>
        <v>1</v>
      </c>
      <c r="M125" s="149">
        <f>SUM('evaluacion valoradas'!L857:L860)</f>
        <v>0</v>
      </c>
      <c r="N125" s="149">
        <f>SUM('evaluacion valoradas'!M857:M860)</f>
        <v>0</v>
      </c>
      <c r="O125" s="149">
        <f>SUM('evaluacion valoradas'!N857:N860)</f>
        <v>0</v>
      </c>
      <c r="P125" s="149">
        <f>SUM('evaluacion valoradas'!O857:O860)</f>
        <v>0</v>
      </c>
      <c r="Q125" s="149">
        <f>SUM('evaluacion valoradas'!P857:P860)</f>
        <v>0</v>
      </c>
      <c r="R125" s="149">
        <f>SUM('evaluacion valoradas'!Q857:Q860)</f>
        <v>0</v>
      </c>
      <c r="S125" s="149">
        <f>SUM('evaluacion valoradas'!R857:R860)</f>
        <v>0</v>
      </c>
      <c r="T125" s="149">
        <f>SUM('evaluacion valoradas'!S857:S860)</f>
        <v>0</v>
      </c>
      <c r="U125" s="149">
        <f>SUM('evaluacion valoradas'!T857:T860)</f>
        <v>0</v>
      </c>
      <c r="V125" s="200">
        <f>SUM('evaluacion valoradas'!U857:U860)</f>
        <v>0</v>
      </c>
    </row>
    <row r="126" spans="1:22" s="1" customFormat="1" x14ac:dyDescent="0.2">
      <c r="A126" s="148" t="s">
        <v>296</v>
      </c>
      <c r="B126" s="147">
        <f>SUM('evaluacion valoradas'!B862:B866)</f>
        <v>0</v>
      </c>
      <c r="C126" s="167"/>
      <c r="D126" s="148"/>
      <c r="E126" s="149"/>
      <c r="F126" s="147">
        <f>SUM('evaluacion valoradas'!F862:F866)</f>
        <v>0</v>
      </c>
      <c r="G126" s="147">
        <f>SUM('evaluacion valoradas'!G862:G866)</f>
        <v>0</v>
      </c>
      <c r="H126" s="147">
        <f>SUM('evaluacion valoradas'!H862:H866)</f>
        <v>0</v>
      </c>
      <c r="I126" s="147">
        <f>SUM('evaluacion valoradas'!I862:I866)</f>
        <v>0</v>
      </c>
      <c r="J126" s="184">
        <v>0</v>
      </c>
      <c r="K126" s="147">
        <f>SUM('evaluacion valoradas'!J862:J866)</f>
        <v>0</v>
      </c>
      <c r="L126" s="147">
        <f>SUM('evaluacion valoradas'!K862:K866)</f>
        <v>0</v>
      </c>
      <c r="M126" s="147">
        <f>SUM('evaluacion valoradas'!L862:L866)</f>
        <v>0</v>
      </c>
      <c r="N126" s="147">
        <f>SUM('evaluacion valoradas'!M862:M866)</f>
        <v>0</v>
      </c>
      <c r="O126" s="147">
        <f>SUM('evaluacion valoradas'!N862:N866)</f>
        <v>0</v>
      </c>
      <c r="P126" s="147">
        <f>SUM('evaluacion valoradas'!O862:O866)</f>
        <v>0</v>
      </c>
      <c r="Q126" s="147">
        <f>SUM('evaluacion valoradas'!P862:P866)</f>
        <v>0</v>
      </c>
      <c r="R126" s="147">
        <f>SUM('evaluacion valoradas'!Q862:Q866)</f>
        <v>0</v>
      </c>
      <c r="S126" s="147">
        <f>SUM('evaluacion valoradas'!R862:R866)</f>
        <v>0</v>
      </c>
      <c r="T126" s="147">
        <f>SUM('evaluacion valoradas'!S862:S866)</f>
        <v>0</v>
      </c>
      <c r="U126" s="147">
        <f>SUM('evaluacion valoradas'!T862:T866)</f>
        <v>0</v>
      </c>
      <c r="V126" s="197">
        <f>SUM('evaluacion valoradas'!U862:U866)</f>
        <v>0</v>
      </c>
    </row>
    <row r="127" spans="1:22" s="1" customFormat="1" x14ac:dyDescent="0.2">
      <c r="A127" s="148" t="s">
        <v>301</v>
      </c>
      <c r="B127" s="147">
        <f>SUM('evaluacion valoradas'!B868:B871)</f>
        <v>1520</v>
      </c>
      <c r="C127" s="167"/>
      <c r="D127" s="148"/>
      <c r="E127" s="149"/>
      <c r="F127" s="147">
        <f>SUM('evaluacion valoradas'!F868:F871)</f>
        <v>1520</v>
      </c>
      <c r="G127" s="147">
        <f>SUM('evaluacion valoradas'!G868:G871)</f>
        <v>26880000</v>
      </c>
      <c r="H127" s="147">
        <f>SUM('evaluacion valoradas'!H868:H871)</f>
        <v>91</v>
      </c>
      <c r="I127" s="147">
        <f>SUM('evaluacion valoradas'!I868:I871)</f>
        <v>2355920</v>
      </c>
      <c r="J127" s="186">
        <f t="shared" si="4"/>
        <v>5.9868421052631575</v>
      </c>
      <c r="K127" s="147">
        <f>SUM('evaluacion valoradas'!J868:J871)</f>
        <v>44</v>
      </c>
      <c r="L127" s="147">
        <f>SUM('evaluacion valoradas'!K868:K871)</f>
        <v>47</v>
      </c>
      <c r="M127" s="147">
        <f>SUM('evaluacion valoradas'!L868:L871)</f>
        <v>0</v>
      </c>
      <c r="N127" s="147">
        <f>SUM('evaluacion valoradas'!M868:M871)</f>
        <v>0</v>
      </c>
      <c r="O127" s="147">
        <f>SUM('evaluacion valoradas'!N868:N871)</f>
        <v>0</v>
      </c>
      <c r="P127" s="147">
        <f>SUM('evaluacion valoradas'!O868:O871)</f>
        <v>0</v>
      </c>
      <c r="Q127" s="147">
        <f>SUM('evaluacion valoradas'!P868:P871)</f>
        <v>0</v>
      </c>
      <c r="R127" s="147">
        <f>SUM('evaluacion valoradas'!Q868:Q871)</f>
        <v>0</v>
      </c>
      <c r="S127" s="147">
        <f>SUM('evaluacion valoradas'!R868:R871)</f>
        <v>0</v>
      </c>
      <c r="T127" s="147">
        <f>SUM('evaluacion valoradas'!S868:S871)</f>
        <v>0</v>
      </c>
      <c r="U127" s="147">
        <f>SUM('evaluacion valoradas'!T868:T871)</f>
        <v>0</v>
      </c>
      <c r="V127" s="197">
        <f>SUM('evaluacion valoradas'!U868:U871)</f>
        <v>0</v>
      </c>
    </row>
    <row r="128" spans="1:22" s="1" customFormat="1" ht="38.25" x14ac:dyDescent="0.2">
      <c r="A128" s="148" t="s">
        <v>305</v>
      </c>
      <c r="B128" s="149">
        <f>SUM('evaluacion valoradas'!B873:B875)</f>
        <v>130</v>
      </c>
      <c r="C128" s="167"/>
      <c r="D128" s="148"/>
      <c r="E128" s="149"/>
      <c r="F128" s="149">
        <f>SUM('evaluacion valoradas'!F873:F875)</f>
        <v>130</v>
      </c>
      <c r="G128" s="149">
        <f>SUM('evaluacion valoradas'!G873:G875)</f>
        <v>45819400</v>
      </c>
      <c r="H128" s="149">
        <f>SUM('evaluacion valoradas'!H873:H875)</f>
        <v>23</v>
      </c>
      <c r="I128" s="149">
        <f>SUM('evaluacion valoradas'!I873:I875)</f>
        <v>9131540</v>
      </c>
      <c r="J128" s="186">
        <f t="shared" si="4"/>
        <v>17.692307692307693</v>
      </c>
      <c r="K128" s="149">
        <f>SUM('evaluacion valoradas'!J873:J875)</f>
        <v>13</v>
      </c>
      <c r="L128" s="149">
        <f>SUM('evaluacion valoradas'!K873:K875)</f>
        <v>10</v>
      </c>
      <c r="M128" s="149">
        <f>SUM('evaluacion valoradas'!L873:L875)</f>
        <v>0</v>
      </c>
      <c r="N128" s="149">
        <f>SUM('evaluacion valoradas'!M873:M875)</f>
        <v>0</v>
      </c>
      <c r="O128" s="149">
        <f>SUM('evaluacion valoradas'!N873:N875)</f>
        <v>0</v>
      </c>
      <c r="P128" s="149">
        <f>SUM('evaluacion valoradas'!O873:O875)</f>
        <v>0</v>
      </c>
      <c r="Q128" s="149">
        <f>SUM('evaluacion valoradas'!P873:P875)</f>
        <v>0</v>
      </c>
      <c r="R128" s="149">
        <f>SUM('evaluacion valoradas'!Q873:Q875)</f>
        <v>0</v>
      </c>
      <c r="S128" s="149">
        <f>SUM('evaluacion valoradas'!R873:R875)</f>
        <v>0</v>
      </c>
      <c r="T128" s="149">
        <f>SUM('evaluacion valoradas'!S873:S875)</f>
        <v>0</v>
      </c>
      <c r="U128" s="149">
        <f>SUM('evaluacion valoradas'!T873:T875)</f>
        <v>0</v>
      </c>
      <c r="V128" s="200">
        <f>SUM('evaluacion valoradas'!U873:U875)</f>
        <v>0</v>
      </c>
    </row>
    <row r="129" spans="1:22" s="1" customFormat="1" x14ac:dyDescent="0.2">
      <c r="A129" s="148" t="s">
        <v>308</v>
      </c>
      <c r="B129" s="149">
        <f>SUM('evaluacion valoradas'!B877:B884)</f>
        <v>0</v>
      </c>
      <c r="C129" s="167"/>
      <c r="D129" s="148"/>
      <c r="E129" s="149"/>
      <c r="F129" s="149">
        <f>SUM('evaluacion valoradas'!F877:F884)</f>
        <v>0</v>
      </c>
      <c r="G129" s="149">
        <f>SUM('evaluacion valoradas'!G877:G884)</f>
        <v>0</v>
      </c>
      <c r="H129" s="149">
        <f>SUM('evaluacion valoradas'!H877:H884)</f>
        <v>14</v>
      </c>
      <c r="I129" s="149">
        <f>SUM('evaluacion valoradas'!I877:I884)</f>
        <v>1879900</v>
      </c>
      <c r="J129" s="184">
        <v>0</v>
      </c>
      <c r="K129" s="149">
        <f>SUM('evaluacion valoradas'!J877:J884)</f>
        <v>9</v>
      </c>
      <c r="L129" s="149">
        <f>SUM('evaluacion valoradas'!K877:K884)</f>
        <v>5</v>
      </c>
      <c r="M129" s="149">
        <f>SUM('evaluacion valoradas'!L877:L884)</f>
        <v>0</v>
      </c>
      <c r="N129" s="149">
        <f>SUM('evaluacion valoradas'!M877:M884)</f>
        <v>0</v>
      </c>
      <c r="O129" s="149">
        <f>SUM('evaluacion valoradas'!N877:N884)</f>
        <v>0</v>
      </c>
      <c r="P129" s="149">
        <f>SUM('evaluacion valoradas'!O877:O884)</f>
        <v>0</v>
      </c>
      <c r="Q129" s="149">
        <f>SUM('evaluacion valoradas'!P877:P884)</f>
        <v>0</v>
      </c>
      <c r="R129" s="149">
        <f>SUM('evaluacion valoradas'!Q877:Q884)</f>
        <v>0</v>
      </c>
      <c r="S129" s="149">
        <f>SUM('evaluacion valoradas'!R877:R884)</f>
        <v>0</v>
      </c>
      <c r="T129" s="149">
        <f>SUM('evaluacion valoradas'!S877:S884)</f>
        <v>0</v>
      </c>
      <c r="U129" s="149">
        <f>SUM('evaluacion valoradas'!T877:T884)</f>
        <v>0</v>
      </c>
      <c r="V129" s="200">
        <f>SUM('evaluacion valoradas'!U877:U884)</f>
        <v>0</v>
      </c>
    </row>
    <row r="130" spans="1:22" s="1" customFormat="1" ht="25.5" x14ac:dyDescent="0.2">
      <c r="A130" s="148" t="s">
        <v>316</v>
      </c>
      <c r="B130" s="149">
        <f>SUM('evaluacion valoradas'!B886:B889)</f>
        <v>1270</v>
      </c>
      <c r="C130" s="167"/>
      <c r="D130" s="148"/>
      <c r="E130" s="149"/>
      <c r="F130" s="149">
        <f>SUM('evaluacion valoradas'!F886:F889)</f>
        <v>1270</v>
      </c>
      <c r="G130" s="149">
        <f>SUM('evaluacion valoradas'!G886:G889)</f>
        <v>288449700</v>
      </c>
      <c r="H130" s="149">
        <f>SUM('evaluacion valoradas'!H886:H889)</f>
        <v>231</v>
      </c>
      <c r="I130" s="149">
        <f>SUM('evaluacion valoradas'!I886:I889)</f>
        <v>53036460</v>
      </c>
      <c r="J130" s="186">
        <f t="shared" si="4"/>
        <v>18.188976377952756</v>
      </c>
      <c r="K130" s="149">
        <f>SUM('evaluacion valoradas'!J886:J889)</f>
        <v>113</v>
      </c>
      <c r="L130" s="149">
        <f>SUM('evaluacion valoradas'!K886:K889)</f>
        <v>118</v>
      </c>
      <c r="M130" s="149">
        <f>SUM('evaluacion valoradas'!L886:L889)</f>
        <v>0</v>
      </c>
      <c r="N130" s="149">
        <f>SUM('evaluacion valoradas'!M886:M889)</f>
        <v>0</v>
      </c>
      <c r="O130" s="149">
        <f>SUM('evaluacion valoradas'!N886:N889)</f>
        <v>0</v>
      </c>
      <c r="P130" s="149">
        <f>SUM('evaluacion valoradas'!O886:O889)</f>
        <v>0</v>
      </c>
      <c r="Q130" s="149">
        <f>SUM('evaluacion valoradas'!P886:P889)</f>
        <v>0</v>
      </c>
      <c r="R130" s="149">
        <f>SUM('evaluacion valoradas'!Q886:Q889)</f>
        <v>0</v>
      </c>
      <c r="S130" s="149">
        <f>SUM('evaluacion valoradas'!R886:R889)</f>
        <v>0</v>
      </c>
      <c r="T130" s="149">
        <f>SUM('evaluacion valoradas'!S886:S889)</f>
        <v>0</v>
      </c>
      <c r="U130" s="149">
        <f>SUM('evaluacion valoradas'!T886:T889)</f>
        <v>0</v>
      </c>
      <c r="V130" s="200">
        <f>SUM('evaluacion valoradas'!U886:U889)</f>
        <v>0</v>
      </c>
    </row>
    <row r="131" spans="1:22" s="1" customFormat="1" ht="25.5" x14ac:dyDescent="0.2">
      <c r="A131" s="148" t="s">
        <v>320</v>
      </c>
      <c r="B131" s="149">
        <f>SUM('evaluacion valoradas'!B891:B892)</f>
        <v>340</v>
      </c>
      <c r="C131" s="167"/>
      <c r="D131" s="148"/>
      <c r="E131" s="149"/>
      <c r="F131" s="149">
        <f>SUM('evaluacion valoradas'!F891:F892)</f>
        <v>340</v>
      </c>
      <c r="G131" s="149">
        <f>SUM('evaluacion valoradas'!G891:G892)</f>
        <v>26353400</v>
      </c>
      <c r="H131" s="149">
        <f>SUM('evaluacion valoradas'!H891:H892)</f>
        <v>80</v>
      </c>
      <c r="I131" s="149">
        <f>SUM('evaluacion valoradas'!I891:I892)</f>
        <v>6200800</v>
      </c>
      <c r="J131" s="186">
        <f t="shared" si="4"/>
        <v>23.52941176470588</v>
      </c>
      <c r="K131" s="149">
        <f>SUM('evaluacion valoradas'!J891:J892)</f>
        <v>26</v>
      </c>
      <c r="L131" s="149">
        <f>SUM('evaluacion valoradas'!K891:K892)</f>
        <v>54</v>
      </c>
      <c r="M131" s="149">
        <f>SUM('evaluacion valoradas'!L891:L892)</f>
        <v>0</v>
      </c>
      <c r="N131" s="149">
        <f>SUM('evaluacion valoradas'!M891:M892)</f>
        <v>0</v>
      </c>
      <c r="O131" s="149">
        <f>SUM('evaluacion valoradas'!N891:N892)</f>
        <v>0</v>
      </c>
      <c r="P131" s="149">
        <f>SUM('evaluacion valoradas'!O891:O892)</f>
        <v>0</v>
      </c>
      <c r="Q131" s="149">
        <f>SUM('evaluacion valoradas'!P891:P892)</f>
        <v>0</v>
      </c>
      <c r="R131" s="149">
        <f>SUM('evaluacion valoradas'!Q891:Q892)</f>
        <v>0</v>
      </c>
      <c r="S131" s="149">
        <f>SUM('evaluacion valoradas'!R891:R892)</f>
        <v>0</v>
      </c>
      <c r="T131" s="149">
        <f>SUM('evaluacion valoradas'!S891:S892)</f>
        <v>0</v>
      </c>
      <c r="U131" s="149">
        <f>SUM('evaluacion valoradas'!T891:T892)</f>
        <v>0</v>
      </c>
      <c r="V131" s="200">
        <f>SUM('evaluacion valoradas'!U891:U892)</f>
        <v>0</v>
      </c>
    </row>
    <row r="132" spans="1:22" s="1" customFormat="1" ht="25.5" x14ac:dyDescent="0.2">
      <c r="A132" s="148" t="s">
        <v>322</v>
      </c>
      <c r="B132" s="149">
        <f>SUM('evaluacion valoradas'!B894:B896)</f>
        <v>320</v>
      </c>
      <c r="C132" s="167"/>
      <c r="D132" s="148"/>
      <c r="E132" s="149"/>
      <c r="F132" s="149">
        <f>SUM('evaluacion valoradas'!F894:F896)</f>
        <v>320</v>
      </c>
      <c r="G132" s="149">
        <f>SUM('evaluacion valoradas'!G894:G896)</f>
        <v>9568000</v>
      </c>
      <c r="H132" s="149">
        <f>SUM('evaluacion valoradas'!H894:H896)</f>
        <v>42</v>
      </c>
      <c r="I132" s="149">
        <f>SUM('evaluacion valoradas'!I894:I896)</f>
        <v>1255800</v>
      </c>
      <c r="J132" s="186">
        <f t="shared" si="4"/>
        <v>13.125</v>
      </c>
      <c r="K132" s="149">
        <f>SUM('evaluacion valoradas'!J894:J896)</f>
        <v>24</v>
      </c>
      <c r="L132" s="149">
        <f>SUM('evaluacion valoradas'!K894:K896)</f>
        <v>18</v>
      </c>
      <c r="M132" s="149">
        <f>SUM('evaluacion valoradas'!L894:L896)</f>
        <v>0</v>
      </c>
      <c r="N132" s="149">
        <f>SUM('evaluacion valoradas'!M894:M896)</f>
        <v>0</v>
      </c>
      <c r="O132" s="149">
        <f>SUM('evaluacion valoradas'!N894:N896)</f>
        <v>0</v>
      </c>
      <c r="P132" s="149">
        <f>SUM('evaluacion valoradas'!O894:O896)</f>
        <v>0</v>
      </c>
      <c r="Q132" s="149">
        <f>SUM('evaluacion valoradas'!P894:P896)</f>
        <v>0</v>
      </c>
      <c r="R132" s="149">
        <f>SUM('evaluacion valoradas'!Q894:Q896)</f>
        <v>0</v>
      </c>
      <c r="S132" s="149">
        <f>SUM('evaluacion valoradas'!R894:R896)</f>
        <v>0</v>
      </c>
      <c r="T132" s="149">
        <f>SUM('evaluacion valoradas'!S894:S896)</f>
        <v>0</v>
      </c>
      <c r="U132" s="149">
        <f>SUM('evaluacion valoradas'!T894:T896)</f>
        <v>0</v>
      </c>
      <c r="V132" s="200">
        <f>SUM('evaluacion valoradas'!U894:U896)</f>
        <v>0</v>
      </c>
    </row>
    <row r="133" spans="1:22" s="1" customFormat="1" ht="25.5" x14ac:dyDescent="0.2">
      <c r="A133" s="148" t="s">
        <v>325</v>
      </c>
      <c r="B133" s="147">
        <f>SUM('evaluacion valoradas'!B898:B905)</f>
        <v>30</v>
      </c>
      <c r="C133" s="167"/>
      <c r="D133" s="148"/>
      <c r="E133" s="149"/>
      <c r="F133" s="147">
        <f>SUM('evaluacion valoradas'!F898:F905)</f>
        <v>30</v>
      </c>
      <c r="G133" s="147">
        <f>SUM('evaluacion valoradas'!G898:G905)</f>
        <v>39962100</v>
      </c>
      <c r="H133" s="147">
        <f>SUM('evaluacion valoradas'!H898:H905)</f>
        <v>2</v>
      </c>
      <c r="I133" s="147">
        <f>SUM('evaluacion valoradas'!I898:I905)</f>
        <v>2360180</v>
      </c>
      <c r="J133" s="186">
        <f t="shared" si="4"/>
        <v>6.666666666666667</v>
      </c>
      <c r="K133" s="147">
        <f>SUM('evaluacion valoradas'!J898:J905)</f>
        <v>0</v>
      </c>
      <c r="L133" s="147">
        <f>SUM('evaluacion valoradas'!K898:K905)</f>
        <v>2</v>
      </c>
      <c r="M133" s="147">
        <f>SUM('evaluacion valoradas'!L898:L905)</f>
        <v>0</v>
      </c>
      <c r="N133" s="147">
        <f>SUM('evaluacion valoradas'!M898:M905)</f>
        <v>0</v>
      </c>
      <c r="O133" s="147">
        <f>SUM('evaluacion valoradas'!N898:N905)</f>
        <v>0</v>
      </c>
      <c r="P133" s="147">
        <f>SUM('evaluacion valoradas'!O898:O905)</f>
        <v>0</v>
      </c>
      <c r="Q133" s="147">
        <f>SUM('evaluacion valoradas'!P898:P905)</f>
        <v>0</v>
      </c>
      <c r="R133" s="147">
        <f>SUM('evaluacion valoradas'!Q898:Q905)</f>
        <v>0</v>
      </c>
      <c r="S133" s="147">
        <f>SUM('evaluacion valoradas'!R898:R905)</f>
        <v>0</v>
      </c>
      <c r="T133" s="147">
        <f>SUM('evaluacion valoradas'!S898:S905)</f>
        <v>0</v>
      </c>
      <c r="U133" s="147">
        <f>SUM('evaluacion valoradas'!T898:T905)</f>
        <v>0</v>
      </c>
      <c r="V133" s="197">
        <f>SUM('evaluacion valoradas'!U898:U905)</f>
        <v>0</v>
      </c>
    </row>
    <row r="134" spans="1:22" s="1" customFormat="1" ht="38.25" x14ac:dyDescent="0.2">
      <c r="A134" s="148" t="s">
        <v>333</v>
      </c>
      <c r="B134" s="149">
        <f>SUM('evaluacion valoradas'!B907)</f>
        <v>250</v>
      </c>
      <c r="C134" s="167"/>
      <c r="D134" s="148"/>
      <c r="E134" s="149"/>
      <c r="F134" s="149">
        <f>SUM('evaluacion valoradas'!F907)</f>
        <v>250</v>
      </c>
      <c r="G134" s="149">
        <f>SUM('evaluacion valoradas'!G907)</f>
        <v>19312500</v>
      </c>
      <c r="H134" s="149">
        <f>SUM('evaluacion valoradas'!H907)</f>
        <v>36</v>
      </c>
      <c r="I134" s="149">
        <f>SUM('evaluacion valoradas'!I907)</f>
        <v>2781000</v>
      </c>
      <c r="J134" s="186">
        <f t="shared" si="4"/>
        <v>14.399999999999999</v>
      </c>
      <c r="K134" s="149">
        <f>SUM('evaluacion valoradas'!J907)</f>
        <v>18</v>
      </c>
      <c r="L134" s="149">
        <f>SUM('evaluacion valoradas'!K907)</f>
        <v>18</v>
      </c>
      <c r="M134" s="149">
        <f>SUM('evaluacion valoradas'!L907)</f>
        <v>0</v>
      </c>
      <c r="N134" s="149">
        <f>SUM('evaluacion valoradas'!M907)</f>
        <v>0</v>
      </c>
      <c r="O134" s="149">
        <f>SUM('evaluacion valoradas'!N907)</f>
        <v>0</v>
      </c>
      <c r="P134" s="149">
        <f>SUM('evaluacion valoradas'!O907)</f>
        <v>0</v>
      </c>
      <c r="Q134" s="149">
        <f>SUM('evaluacion valoradas'!P907)</f>
        <v>0</v>
      </c>
      <c r="R134" s="149">
        <f>SUM('evaluacion valoradas'!Q907)</f>
        <v>0</v>
      </c>
      <c r="S134" s="149">
        <f>SUM('evaluacion valoradas'!R907)</f>
        <v>0</v>
      </c>
      <c r="T134" s="149">
        <f>SUM('evaluacion valoradas'!S907)</f>
        <v>0</v>
      </c>
      <c r="U134" s="149">
        <f>SUM('evaluacion valoradas'!T907)</f>
        <v>0</v>
      </c>
      <c r="V134" s="200">
        <f>SUM('evaluacion valoradas'!U907)</f>
        <v>0</v>
      </c>
    </row>
    <row r="135" spans="1:22" s="1" customFormat="1" ht="25.5" x14ac:dyDescent="0.2">
      <c r="A135" s="148" t="s">
        <v>335</v>
      </c>
      <c r="B135" s="149">
        <f>SUM('evaluacion valoradas'!B910:B914)</f>
        <v>1</v>
      </c>
      <c r="C135" s="167"/>
      <c r="D135" s="148"/>
      <c r="E135" s="149"/>
      <c r="F135" s="149">
        <f>SUM('evaluacion valoradas'!F910:F914)</f>
        <v>1</v>
      </c>
      <c r="G135" s="149">
        <f>SUM('evaluacion valoradas'!G910:G914)</f>
        <v>674900</v>
      </c>
      <c r="H135" s="149">
        <f>SUM('evaluacion valoradas'!H910:H914)</f>
        <v>0</v>
      </c>
      <c r="I135" s="149">
        <f>SUM('evaluacion valoradas'!I910:I914)</f>
        <v>0</v>
      </c>
      <c r="J135" s="186">
        <f t="shared" si="4"/>
        <v>0</v>
      </c>
      <c r="K135" s="149">
        <f>SUM('evaluacion valoradas'!J910:J914)</f>
        <v>0</v>
      </c>
      <c r="L135" s="149">
        <f>SUM('evaluacion valoradas'!K910:K914)</f>
        <v>0</v>
      </c>
      <c r="M135" s="149">
        <f>SUM('evaluacion valoradas'!L910:L914)</f>
        <v>0</v>
      </c>
      <c r="N135" s="149">
        <f>SUM('evaluacion valoradas'!M910:M914)</f>
        <v>0</v>
      </c>
      <c r="O135" s="149">
        <f>SUM('evaluacion valoradas'!N910:N914)</f>
        <v>0</v>
      </c>
      <c r="P135" s="149">
        <f>SUM('evaluacion valoradas'!O910:O914)</f>
        <v>0</v>
      </c>
      <c r="Q135" s="149">
        <f>SUM('evaluacion valoradas'!P910:P914)</f>
        <v>0</v>
      </c>
      <c r="R135" s="149">
        <f>SUM('evaluacion valoradas'!Q910:Q914)</f>
        <v>0</v>
      </c>
      <c r="S135" s="149">
        <f>SUM('evaluacion valoradas'!R910:R914)</f>
        <v>0</v>
      </c>
      <c r="T135" s="149">
        <f>SUM('evaluacion valoradas'!S910:S914)</f>
        <v>0</v>
      </c>
      <c r="U135" s="149">
        <f>SUM('evaluacion valoradas'!T910:T914)</f>
        <v>0</v>
      </c>
      <c r="V135" s="200">
        <f>SUM('evaluacion valoradas'!U910:U914)</f>
        <v>0</v>
      </c>
    </row>
    <row r="136" spans="1:22" s="1" customFormat="1" ht="38.25" x14ac:dyDescent="0.2">
      <c r="A136" s="148" t="s">
        <v>340</v>
      </c>
      <c r="B136" s="149">
        <f>SUM('evaluacion valoradas'!B916:B924)</f>
        <v>8</v>
      </c>
      <c r="C136" s="167"/>
      <c r="D136" s="148"/>
      <c r="E136" s="149"/>
      <c r="F136" s="149">
        <f>SUM('evaluacion valoradas'!F916:F924)</f>
        <v>8</v>
      </c>
      <c r="G136" s="149">
        <f>SUM('evaluacion valoradas'!G916:G924)</f>
        <v>4897400</v>
      </c>
      <c r="H136" s="149">
        <f>SUM('evaluacion valoradas'!H916:H924)</f>
        <v>3</v>
      </c>
      <c r="I136" s="149">
        <f>SUM('evaluacion valoradas'!I916:I924)</f>
        <v>492420</v>
      </c>
      <c r="J136" s="186">
        <f t="shared" ref="J136:J164" si="6">+H136/F136*100</f>
        <v>37.5</v>
      </c>
      <c r="K136" s="149">
        <f>SUM('evaluacion valoradas'!J916:J924)</f>
        <v>2</v>
      </c>
      <c r="L136" s="149">
        <f>SUM('evaluacion valoradas'!K916:K924)</f>
        <v>1</v>
      </c>
      <c r="M136" s="149">
        <f>SUM('evaluacion valoradas'!L916:L924)</f>
        <v>0</v>
      </c>
      <c r="N136" s="149">
        <f>SUM('evaluacion valoradas'!M916:M924)</f>
        <v>0</v>
      </c>
      <c r="O136" s="149">
        <f>SUM('evaluacion valoradas'!N916:N924)</f>
        <v>0</v>
      </c>
      <c r="P136" s="149">
        <f>SUM('evaluacion valoradas'!O916:O924)</f>
        <v>0</v>
      </c>
      <c r="Q136" s="149">
        <f>SUM('evaluacion valoradas'!P916:P924)</f>
        <v>0</v>
      </c>
      <c r="R136" s="149">
        <f>SUM('evaluacion valoradas'!Q916:Q924)</f>
        <v>0</v>
      </c>
      <c r="S136" s="149">
        <f>SUM('evaluacion valoradas'!R916:R924)</f>
        <v>0</v>
      </c>
      <c r="T136" s="149">
        <f>SUM('evaluacion valoradas'!S916:S924)</f>
        <v>0</v>
      </c>
      <c r="U136" s="149">
        <f>SUM('evaluacion valoradas'!T916:T924)</f>
        <v>0</v>
      </c>
      <c r="V136" s="200">
        <f>SUM('evaluacion valoradas'!U916:U924)</f>
        <v>0</v>
      </c>
    </row>
    <row r="137" spans="1:22" s="1" customFormat="1" x14ac:dyDescent="0.2">
      <c r="A137" s="148" t="s">
        <v>349</v>
      </c>
      <c r="B137" s="147">
        <f>SUM('evaluacion valoradas'!B926:B928)</f>
        <v>0</v>
      </c>
      <c r="C137" s="167"/>
      <c r="D137" s="148"/>
      <c r="E137" s="149"/>
      <c r="F137" s="147">
        <f>SUM('evaluacion valoradas'!F926:F928)</f>
        <v>0</v>
      </c>
      <c r="G137" s="147">
        <f>SUM('evaluacion valoradas'!G926:G928)</f>
        <v>0</v>
      </c>
      <c r="H137" s="147">
        <f>SUM('evaluacion valoradas'!H926:H928)</f>
        <v>0</v>
      </c>
      <c r="I137" s="147">
        <f>SUM('evaluacion valoradas'!I926:I928)</f>
        <v>0</v>
      </c>
      <c r="J137" s="184">
        <v>0</v>
      </c>
      <c r="K137" s="147">
        <f>SUM('evaluacion valoradas'!J926:J928)</f>
        <v>0</v>
      </c>
      <c r="L137" s="147">
        <f>SUM('evaluacion valoradas'!K926:K928)</f>
        <v>0</v>
      </c>
      <c r="M137" s="147">
        <f>SUM('evaluacion valoradas'!L926:L928)</f>
        <v>0</v>
      </c>
      <c r="N137" s="147">
        <f>SUM('evaluacion valoradas'!M926:M928)</f>
        <v>0</v>
      </c>
      <c r="O137" s="147">
        <f>SUM('evaluacion valoradas'!N926:N928)</f>
        <v>0</v>
      </c>
      <c r="P137" s="147">
        <f>SUM('evaluacion valoradas'!O926:O928)</f>
        <v>0</v>
      </c>
      <c r="Q137" s="147">
        <f>SUM('evaluacion valoradas'!P926:P928)</f>
        <v>0</v>
      </c>
      <c r="R137" s="147">
        <f>SUM('evaluacion valoradas'!Q926:Q928)</f>
        <v>0</v>
      </c>
      <c r="S137" s="147">
        <f>SUM('evaluacion valoradas'!R926:R928)</f>
        <v>0</v>
      </c>
      <c r="T137" s="147">
        <f>SUM('evaluacion valoradas'!S926:S928)</f>
        <v>0</v>
      </c>
      <c r="U137" s="147">
        <f>SUM('evaluacion valoradas'!T926:T928)</f>
        <v>0</v>
      </c>
      <c r="V137" s="197">
        <f>SUM('evaluacion valoradas'!U926:U928)</f>
        <v>0</v>
      </c>
    </row>
    <row r="138" spans="1:22" s="1" customFormat="1" x14ac:dyDescent="0.2">
      <c r="A138" s="148" t="s">
        <v>352</v>
      </c>
      <c r="B138" s="147">
        <f>SUM('evaluacion valoradas'!B930:B946)</f>
        <v>2</v>
      </c>
      <c r="C138" s="167"/>
      <c r="D138" s="148"/>
      <c r="E138" s="149"/>
      <c r="F138" s="147">
        <f>SUM('evaluacion valoradas'!F930:F946)</f>
        <v>2</v>
      </c>
      <c r="G138" s="147">
        <f>SUM('evaluacion valoradas'!G930:G946)</f>
        <v>1131340</v>
      </c>
      <c r="H138" s="147">
        <f>SUM('evaluacion valoradas'!H930:H946)</f>
        <v>0</v>
      </c>
      <c r="I138" s="147">
        <f>SUM('evaluacion valoradas'!I930:I946)</f>
        <v>0</v>
      </c>
      <c r="J138" s="186">
        <f t="shared" si="6"/>
        <v>0</v>
      </c>
      <c r="K138" s="147">
        <f>SUM('evaluacion valoradas'!J930:J946)</f>
        <v>0</v>
      </c>
      <c r="L138" s="147">
        <f>SUM('evaluacion valoradas'!K930:K946)</f>
        <v>0</v>
      </c>
      <c r="M138" s="147">
        <f>SUM('evaluacion valoradas'!L930:L946)</f>
        <v>0</v>
      </c>
      <c r="N138" s="147">
        <f>SUM('evaluacion valoradas'!M930:M946)</f>
        <v>0</v>
      </c>
      <c r="O138" s="147">
        <f>SUM('evaluacion valoradas'!N930:N946)</f>
        <v>0</v>
      </c>
      <c r="P138" s="147">
        <f>SUM('evaluacion valoradas'!O930:O946)</f>
        <v>0</v>
      </c>
      <c r="Q138" s="147">
        <f>SUM('evaluacion valoradas'!P930:P946)</f>
        <v>0</v>
      </c>
      <c r="R138" s="147">
        <f>SUM('evaluacion valoradas'!Q930:Q946)</f>
        <v>0</v>
      </c>
      <c r="S138" s="147">
        <f>SUM('evaluacion valoradas'!R930:R946)</f>
        <v>0</v>
      </c>
      <c r="T138" s="147">
        <f>SUM('evaluacion valoradas'!S930:S946)</f>
        <v>0</v>
      </c>
      <c r="U138" s="147">
        <f>SUM('evaluacion valoradas'!T930:T946)</f>
        <v>0</v>
      </c>
      <c r="V138" s="197">
        <f>SUM('evaluacion valoradas'!U930:U946)</f>
        <v>0</v>
      </c>
    </row>
    <row r="139" spans="1:22" s="1" customFormat="1" x14ac:dyDescent="0.2">
      <c r="A139" s="148" t="s">
        <v>369</v>
      </c>
      <c r="B139" s="147">
        <f>SUM('evaluacion valoradas'!B948:B954)</f>
        <v>395</v>
      </c>
      <c r="C139" s="167"/>
      <c r="D139" s="148"/>
      <c r="E139" s="149"/>
      <c r="F139" s="147">
        <f>SUM('evaluacion valoradas'!F948:F954)</f>
        <v>107</v>
      </c>
      <c r="G139" s="147">
        <f>SUM('evaluacion valoradas'!G948:G954)</f>
        <v>1729910</v>
      </c>
      <c r="H139" s="147">
        <f>SUM('evaluacion valoradas'!H948:H954)</f>
        <v>41</v>
      </c>
      <c r="I139" s="147">
        <f>SUM('evaluacion valoradas'!I948:I954)</f>
        <v>781870</v>
      </c>
      <c r="J139" s="186">
        <f t="shared" si="6"/>
        <v>38.31775700934579</v>
      </c>
      <c r="K139" s="147">
        <f>SUM('evaluacion valoradas'!J948:J954)</f>
        <v>32</v>
      </c>
      <c r="L139" s="147">
        <f>SUM('evaluacion valoradas'!K948:K954)</f>
        <v>9</v>
      </c>
      <c r="M139" s="147">
        <f>SUM('evaluacion valoradas'!L948:L954)</f>
        <v>0</v>
      </c>
      <c r="N139" s="147">
        <f>SUM('evaluacion valoradas'!M948:M954)</f>
        <v>0</v>
      </c>
      <c r="O139" s="147">
        <f>SUM('evaluacion valoradas'!N948:N954)</f>
        <v>0</v>
      </c>
      <c r="P139" s="147">
        <f>SUM('evaluacion valoradas'!O948:O954)</f>
        <v>0</v>
      </c>
      <c r="Q139" s="147">
        <f>SUM('evaluacion valoradas'!P948:P954)</f>
        <v>0</v>
      </c>
      <c r="R139" s="147">
        <f>SUM('evaluacion valoradas'!Q948:Q954)</f>
        <v>0</v>
      </c>
      <c r="S139" s="147">
        <f>SUM('evaluacion valoradas'!R948:R954)</f>
        <v>0</v>
      </c>
      <c r="T139" s="147">
        <f>SUM('evaluacion valoradas'!S948:S954)</f>
        <v>0</v>
      </c>
      <c r="U139" s="147">
        <f>SUM('evaluacion valoradas'!T948:T954)</f>
        <v>0</v>
      </c>
      <c r="V139" s="197">
        <f>SUM('evaluacion valoradas'!U948:U954)</f>
        <v>0</v>
      </c>
    </row>
    <row r="140" spans="1:22" s="1" customFormat="1" ht="25.5" x14ac:dyDescent="0.2">
      <c r="A140" s="148" t="s">
        <v>376</v>
      </c>
      <c r="B140" s="147">
        <f>SUM('evaluacion valoradas'!B956:B957)</f>
        <v>0</v>
      </c>
      <c r="C140" s="167"/>
      <c r="D140" s="148"/>
      <c r="E140" s="149"/>
      <c r="F140" s="147">
        <f>SUM('evaluacion valoradas'!F956:F957)</f>
        <v>0</v>
      </c>
      <c r="G140" s="147">
        <f>SUM('evaluacion valoradas'!G956:G957)</f>
        <v>0</v>
      </c>
      <c r="H140" s="147">
        <f>SUM('evaluacion valoradas'!H956:H957)</f>
        <v>0</v>
      </c>
      <c r="I140" s="147">
        <f>SUM('evaluacion valoradas'!I956:I957)</f>
        <v>0</v>
      </c>
      <c r="J140" s="184">
        <v>0</v>
      </c>
      <c r="K140" s="147">
        <f>SUM('evaluacion valoradas'!J956:J957)</f>
        <v>0</v>
      </c>
      <c r="L140" s="147">
        <f>SUM('evaluacion valoradas'!K956:K957)</f>
        <v>0</v>
      </c>
      <c r="M140" s="147">
        <f>SUM('evaluacion valoradas'!L956:L957)</f>
        <v>0</v>
      </c>
      <c r="N140" s="147">
        <f>SUM('evaluacion valoradas'!M956:M957)</f>
        <v>0</v>
      </c>
      <c r="O140" s="147">
        <f>SUM('evaluacion valoradas'!N956:N957)</f>
        <v>0</v>
      </c>
      <c r="P140" s="147">
        <f>SUM('evaluacion valoradas'!O956:O957)</f>
        <v>0</v>
      </c>
      <c r="Q140" s="147">
        <f>SUM('evaluacion valoradas'!P956:P957)</f>
        <v>0</v>
      </c>
      <c r="R140" s="147">
        <f>SUM('evaluacion valoradas'!Q956:Q957)</f>
        <v>0</v>
      </c>
      <c r="S140" s="147">
        <f>SUM('evaluacion valoradas'!R956:R957)</f>
        <v>0</v>
      </c>
      <c r="T140" s="147">
        <f>SUM('evaluacion valoradas'!S956:S957)</f>
        <v>0</v>
      </c>
      <c r="U140" s="147">
        <f>SUM('evaluacion valoradas'!T956:T957)</f>
        <v>0</v>
      </c>
      <c r="V140" s="197">
        <f>SUM('evaluacion valoradas'!U956:U957)</f>
        <v>0</v>
      </c>
    </row>
    <row r="141" spans="1:22" s="1" customFormat="1" x14ac:dyDescent="0.2">
      <c r="A141" s="148" t="s">
        <v>378</v>
      </c>
      <c r="B141" s="147">
        <f>SUM('evaluacion valoradas'!B959:B961)</f>
        <v>1</v>
      </c>
      <c r="C141" s="167"/>
      <c r="D141" s="148"/>
      <c r="E141" s="149"/>
      <c r="F141" s="147">
        <f>SUM('evaluacion valoradas'!F959:F961)</f>
        <v>1</v>
      </c>
      <c r="G141" s="147">
        <f>SUM('evaluacion valoradas'!G959:G961)</f>
        <v>5914340</v>
      </c>
      <c r="H141" s="147">
        <f>SUM('evaluacion valoradas'!H959:H961)</f>
        <v>1</v>
      </c>
      <c r="I141" s="147">
        <f>SUM('evaluacion valoradas'!I959:I961)</f>
        <v>5914340</v>
      </c>
      <c r="J141" s="186">
        <f t="shared" si="6"/>
        <v>100</v>
      </c>
      <c r="K141" s="147">
        <f>SUM('evaluacion valoradas'!J959:J961)</f>
        <v>0</v>
      </c>
      <c r="L141" s="147">
        <f>SUM('evaluacion valoradas'!K959:K961)</f>
        <v>1</v>
      </c>
      <c r="M141" s="147">
        <f>SUM('evaluacion valoradas'!L959:L961)</f>
        <v>0</v>
      </c>
      <c r="N141" s="147">
        <f>SUM('evaluacion valoradas'!M959:M961)</f>
        <v>0</v>
      </c>
      <c r="O141" s="147">
        <f>SUM('evaluacion valoradas'!N959:N961)</f>
        <v>0</v>
      </c>
      <c r="P141" s="147">
        <f>SUM('evaluacion valoradas'!O959:O961)</f>
        <v>0</v>
      </c>
      <c r="Q141" s="147">
        <f>SUM('evaluacion valoradas'!P959:P961)</f>
        <v>0</v>
      </c>
      <c r="R141" s="147">
        <f>SUM('evaluacion valoradas'!Q959:Q961)</f>
        <v>0</v>
      </c>
      <c r="S141" s="147">
        <f>SUM('evaluacion valoradas'!R959:R961)</f>
        <v>0</v>
      </c>
      <c r="T141" s="147">
        <f>SUM('evaluacion valoradas'!S959:S961)</f>
        <v>0</v>
      </c>
      <c r="U141" s="147">
        <f>SUM('evaluacion valoradas'!T959:T961)</f>
        <v>0</v>
      </c>
      <c r="V141" s="197">
        <f>SUM('evaluacion valoradas'!U959:U961)</f>
        <v>0</v>
      </c>
    </row>
    <row r="142" spans="1:22" s="1" customFormat="1" ht="25.5" x14ac:dyDescent="0.2">
      <c r="A142" s="148" t="s">
        <v>381</v>
      </c>
      <c r="B142" s="147">
        <f>SUM('evaluacion valoradas'!B963:B965)</f>
        <v>440</v>
      </c>
      <c r="C142" s="167"/>
      <c r="D142" s="148"/>
      <c r="E142" s="149"/>
      <c r="F142" s="147">
        <f>SUM('evaluacion valoradas'!F963:F965)</f>
        <v>440</v>
      </c>
      <c r="G142" s="147">
        <f>SUM('evaluacion valoradas'!G963:G965)</f>
        <v>224075200</v>
      </c>
      <c r="H142" s="147">
        <f>SUM('evaluacion valoradas'!H963:H965)</f>
        <v>89</v>
      </c>
      <c r="I142" s="147">
        <f>SUM('evaluacion valoradas'!I963:I965)</f>
        <v>38052670</v>
      </c>
      <c r="J142" s="186">
        <f t="shared" si="6"/>
        <v>20.227272727272727</v>
      </c>
      <c r="K142" s="147">
        <f>SUM('evaluacion valoradas'!J963:J965)</f>
        <v>41</v>
      </c>
      <c r="L142" s="147">
        <f>SUM('evaluacion valoradas'!K963:K965)</f>
        <v>48</v>
      </c>
      <c r="M142" s="147">
        <f>SUM('evaluacion valoradas'!L963:L965)</f>
        <v>0</v>
      </c>
      <c r="N142" s="147">
        <f>SUM('evaluacion valoradas'!M963:M965)</f>
        <v>0</v>
      </c>
      <c r="O142" s="147">
        <f>SUM('evaluacion valoradas'!N963:N965)</f>
        <v>0</v>
      </c>
      <c r="P142" s="147">
        <f>SUM('evaluacion valoradas'!O963:O965)</f>
        <v>0</v>
      </c>
      <c r="Q142" s="147">
        <f>SUM('evaluacion valoradas'!P963:P965)</f>
        <v>0</v>
      </c>
      <c r="R142" s="147">
        <f>SUM('evaluacion valoradas'!Q963:Q965)</f>
        <v>0</v>
      </c>
      <c r="S142" s="147">
        <f>SUM('evaluacion valoradas'!R963:R965)</f>
        <v>0</v>
      </c>
      <c r="T142" s="147">
        <f>SUM('evaluacion valoradas'!S963:S965)</f>
        <v>0</v>
      </c>
      <c r="U142" s="147">
        <f>SUM('evaluacion valoradas'!T963:T965)</f>
        <v>0</v>
      </c>
      <c r="V142" s="197">
        <f>SUM('evaluacion valoradas'!U963:U965)</f>
        <v>0</v>
      </c>
    </row>
    <row r="143" spans="1:22" s="1" customFormat="1" x14ac:dyDescent="0.2">
      <c r="A143" s="148" t="s">
        <v>384</v>
      </c>
      <c r="B143" s="149">
        <f>SUM('evaluacion valoradas'!B967:B971)</f>
        <v>23</v>
      </c>
      <c r="C143" s="167"/>
      <c r="D143" s="148"/>
      <c r="E143" s="149"/>
      <c r="F143" s="149">
        <f>SUM('evaluacion valoradas'!F967:F971)</f>
        <v>23</v>
      </c>
      <c r="G143" s="149">
        <f>SUM('evaluacion valoradas'!G967:G971)</f>
        <v>1093400</v>
      </c>
      <c r="H143" s="149">
        <f>SUM('evaluacion valoradas'!H967:H971)</f>
        <v>3</v>
      </c>
      <c r="I143" s="149">
        <f>SUM('evaluacion valoradas'!I967:I971)</f>
        <v>112420</v>
      </c>
      <c r="J143" s="186">
        <f t="shared" si="6"/>
        <v>13.043478260869565</v>
      </c>
      <c r="K143" s="149">
        <f>SUM('evaluacion valoradas'!J967:J971)</f>
        <v>0</v>
      </c>
      <c r="L143" s="149">
        <f>SUM('evaluacion valoradas'!K967:K971)</f>
        <v>3</v>
      </c>
      <c r="M143" s="149">
        <f>SUM('evaluacion valoradas'!L967:L971)</f>
        <v>0</v>
      </c>
      <c r="N143" s="149">
        <f>SUM('evaluacion valoradas'!M967:M971)</f>
        <v>0</v>
      </c>
      <c r="O143" s="149">
        <f>SUM('evaluacion valoradas'!N967:N971)</f>
        <v>0</v>
      </c>
      <c r="P143" s="149">
        <f>SUM('evaluacion valoradas'!O967:O971)</f>
        <v>0</v>
      </c>
      <c r="Q143" s="149">
        <f>SUM('evaluacion valoradas'!P967:P971)</f>
        <v>0</v>
      </c>
      <c r="R143" s="149">
        <f>SUM('evaluacion valoradas'!Q967:Q971)</f>
        <v>0</v>
      </c>
      <c r="S143" s="149">
        <f>SUM('evaluacion valoradas'!R967:R971)</f>
        <v>0</v>
      </c>
      <c r="T143" s="149">
        <f>SUM('evaluacion valoradas'!S967:S971)</f>
        <v>0</v>
      </c>
      <c r="U143" s="149">
        <f>SUM('evaluacion valoradas'!T967:T971)</f>
        <v>0</v>
      </c>
      <c r="V143" s="200">
        <f>SUM('evaluacion valoradas'!U967:U971)</f>
        <v>0</v>
      </c>
    </row>
    <row r="144" spans="1:22" s="1" customFormat="1" x14ac:dyDescent="0.2">
      <c r="A144" s="148" t="s">
        <v>389</v>
      </c>
      <c r="B144" s="149">
        <f>SUM('evaluacion valoradas'!B973:B977)</f>
        <v>0</v>
      </c>
      <c r="C144" s="167"/>
      <c r="D144" s="148"/>
      <c r="E144" s="149"/>
      <c r="F144" s="149">
        <f>SUM('evaluacion valoradas'!F973:F977)</f>
        <v>0</v>
      </c>
      <c r="G144" s="149">
        <f>SUM('evaluacion valoradas'!G973:G977)</f>
        <v>0</v>
      </c>
      <c r="H144" s="149">
        <f>SUM('evaluacion valoradas'!H973:H977)</f>
        <v>0</v>
      </c>
      <c r="I144" s="149">
        <f>SUM('evaluacion valoradas'!I973:I977)</f>
        <v>0</v>
      </c>
      <c r="J144" s="184">
        <v>0</v>
      </c>
      <c r="K144" s="149">
        <f>SUM('evaluacion valoradas'!J973:J977)</f>
        <v>0</v>
      </c>
      <c r="L144" s="149">
        <f>SUM('evaluacion valoradas'!K973:K977)</f>
        <v>0</v>
      </c>
      <c r="M144" s="149">
        <f>SUM('evaluacion valoradas'!L973:L977)</f>
        <v>0</v>
      </c>
      <c r="N144" s="149">
        <f>SUM('evaluacion valoradas'!M973:M977)</f>
        <v>0</v>
      </c>
      <c r="O144" s="149">
        <f>SUM('evaluacion valoradas'!N973:N977)</f>
        <v>0</v>
      </c>
      <c r="P144" s="149">
        <f>SUM('evaluacion valoradas'!O973:O977)</f>
        <v>0</v>
      </c>
      <c r="Q144" s="149">
        <f>SUM('evaluacion valoradas'!P973:P977)</f>
        <v>0</v>
      </c>
      <c r="R144" s="149">
        <f>SUM('evaluacion valoradas'!Q973:Q977)</f>
        <v>0</v>
      </c>
      <c r="S144" s="149">
        <f>SUM('evaluacion valoradas'!R973:R977)</f>
        <v>0</v>
      </c>
      <c r="T144" s="149">
        <f>SUM('evaluacion valoradas'!S973:S977)</f>
        <v>0</v>
      </c>
      <c r="U144" s="149">
        <f>SUM('evaluacion valoradas'!T973:T977)</f>
        <v>0</v>
      </c>
      <c r="V144" s="200">
        <f>SUM('evaluacion valoradas'!U973:U977)</f>
        <v>0</v>
      </c>
    </row>
    <row r="145" spans="1:22" s="1" customFormat="1" x14ac:dyDescent="0.2">
      <c r="A145" s="148" t="s">
        <v>394</v>
      </c>
      <c r="B145" s="149">
        <f>SUM('evaluacion valoradas'!B979:B980)</f>
        <v>0</v>
      </c>
      <c r="C145" s="167"/>
      <c r="D145" s="148"/>
      <c r="E145" s="149"/>
      <c r="F145" s="149">
        <f>SUM('evaluacion valoradas'!F979:F980)</f>
        <v>0</v>
      </c>
      <c r="G145" s="149">
        <f>SUM('evaluacion valoradas'!G979:G980)</f>
        <v>0</v>
      </c>
      <c r="H145" s="149">
        <f>SUM('evaluacion valoradas'!H979:H980)</f>
        <v>0</v>
      </c>
      <c r="I145" s="149">
        <f>SUM('evaluacion valoradas'!I979:I980)</f>
        <v>0</v>
      </c>
      <c r="J145" s="184">
        <v>0</v>
      </c>
      <c r="K145" s="149">
        <f>SUM('evaluacion valoradas'!J979:J980)</f>
        <v>0</v>
      </c>
      <c r="L145" s="149">
        <f>SUM('evaluacion valoradas'!K979:K980)</f>
        <v>0</v>
      </c>
      <c r="M145" s="149">
        <f>SUM('evaluacion valoradas'!L979:L980)</f>
        <v>0</v>
      </c>
      <c r="N145" s="149">
        <f>SUM('evaluacion valoradas'!M979:M980)</f>
        <v>0</v>
      </c>
      <c r="O145" s="149">
        <f>SUM('evaluacion valoradas'!N979:N980)</f>
        <v>0</v>
      </c>
      <c r="P145" s="149">
        <f>SUM('evaluacion valoradas'!O979:O980)</f>
        <v>0</v>
      </c>
      <c r="Q145" s="149">
        <f>SUM('evaluacion valoradas'!P979:P980)</f>
        <v>0</v>
      </c>
      <c r="R145" s="149">
        <f>SUM('evaluacion valoradas'!Q979:Q980)</f>
        <v>0</v>
      </c>
      <c r="S145" s="149">
        <f>SUM('evaluacion valoradas'!R979:R980)</f>
        <v>0</v>
      </c>
      <c r="T145" s="149">
        <f>SUM('evaluacion valoradas'!S979:S980)</f>
        <v>0</v>
      </c>
      <c r="U145" s="149">
        <f>SUM('evaluacion valoradas'!T979:T980)</f>
        <v>0</v>
      </c>
      <c r="V145" s="200">
        <f>SUM('evaluacion valoradas'!U979:U980)</f>
        <v>0</v>
      </c>
    </row>
    <row r="146" spans="1:22" s="1" customFormat="1" ht="25.5" x14ac:dyDescent="0.2">
      <c r="A146" s="148" t="s">
        <v>396</v>
      </c>
      <c r="B146" s="149">
        <f>SUM('evaluacion valoradas'!B982:B984)</f>
        <v>0</v>
      </c>
      <c r="C146" s="167"/>
      <c r="D146" s="148"/>
      <c r="E146" s="149"/>
      <c r="F146" s="149">
        <f>SUM('evaluacion valoradas'!F982:F984)</f>
        <v>0</v>
      </c>
      <c r="G146" s="149">
        <f>SUM('evaluacion valoradas'!G982:G984)</f>
        <v>0</v>
      </c>
      <c r="H146" s="149">
        <f>SUM('evaluacion valoradas'!H982:H984)</f>
        <v>0</v>
      </c>
      <c r="I146" s="149">
        <f>SUM('evaluacion valoradas'!I982:I984)</f>
        <v>0</v>
      </c>
      <c r="J146" s="184">
        <v>0</v>
      </c>
      <c r="K146" s="149">
        <f>SUM('evaluacion valoradas'!J982:J984)</f>
        <v>0</v>
      </c>
      <c r="L146" s="149">
        <f>SUM('evaluacion valoradas'!K982:K984)</f>
        <v>0</v>
      </c>
      <c r="M146" s="149">
        <f>SUM('evaluacion valoradas'!L982:L984)</f>
        <v>0</v>
      </c>
      <c r="N146" s="149">
        <f>SUM('evaluacion valoradas'!M982:M984)</f>
        <v>0</v>
      </c>
      <c r="O146" s="149">
        <f>SUM('evaluacion valoradas'!N982:N984)</f>
        <v>0</v>
      </c>
      <c r="P146" s="149">
        <f>SUM('evaluacion valoradas'!O982:O984)</f>
        <v>0</v>
      </c>
      <c r="Q146" s="149">
        <f>SUM('evaluacion valoradas'!P982:P984)</f>
        <v>0</v>
      </c>
      <c r="R146" s="149">
        <f>SUM('evaluacion valoradas'!Q982:Q984)</f>
        <v>0</v>
      </c>
      <c r="S146" s="149">
        <f>SUM('evaluacion valoradas'!R982:R984)</f>
        <v>0</v>
      </c>
      <c r="T146" s="149">
        <f>SUM('evaluacion valoradas'!S982:S984)</f>
        <v>0</v>
      </c>
      <c r="U146" s="149">
        <f>SUM('evaluacion valoradas'!T982:T984)</f>
        <v>0</v>
      </c>
      <c r="V146" s="200">
        <f>SUM('evaluacion valoradas'!U982:U984)</f>
        <v>0</v>
      </c>
    </row>
    <row r="147" spans="1:22" s="1" customFormat="1" x14ac:dyDescent="0.2">
      <c r="A147" s="148" t="s">
        <v>399</v>
      </c>
      <c r="B147" s="149">
        <f>SUM('evaluacion valoradas'!B986:B987)</f>
        <v>1000</v>
      </c>
      <c r="C147" s="167"/>
      <c r="D147" s="148"/>
      <c r="E147" s="149"/>
      <c r="F147" s="149">
        <f>SUM('evaluacion valoradas'!F986:F987)</f>
        <v>1000</v>
      </c>
      <c r="G147" s="149">
        <f>SUM('evaluacion valoradas'!G986:G987)</f>
        <v>33990000</v>
      </c>
      <c r="H147" s="149">
        <f>SUM('evaluacion valoradas'!H986:H987)</f>
        <v>100</v>
      </c>
      <c r="I147" s="149">
        <f>SUM('evaluacion valoradas'!I986:I987)</f>
        <v>3399000</v>
      </c>
      <c r="J147" s="186">
        <f t="shared" si="6"/>
        <v>10</v>
      </c>
      <c r="K147" s="149">
        <f>SUM('evaluacion valoradas'!J986:J987)</f>
        <v>53</v>
      </c>
      <c r="L147" s="149">
        <f>SUM('evaluacion valoradas'!K986:K987)</f>
        <v>47</v>
      </c>
      <c r="M147" s="149">
        <f>SUM('evaluacion valoradas'!L986:L987)</f>
        <v>0</v>
      </c>
      <c r="N147" s="149">
        <f>SUM('evaluacion valoradas'!M986:M987)</f>
        <v>0</v>
      </c>
      <c r="O147" s="149">
        <f>SUM('evaluacion valoradas'!N986:N987)</f>
        <v>0</v>
      </c>
      <c r="P147" s="149">
        <f>SUM('evaluacion valoradas'!O986:O987)</f>
        <v>0</v>
      </c>
      <c r="Q147" s="149">
        <f>SUM('evaluacion valoradas'!P986:P987)</f>
        <v>0</v>
      </c>
      <c r="R147" s="149">
        <f>SUM('evaluacion valoradas'!Q986:Q987)</f>
        <v>0</v>
      </c>
      <c r="S147" s="149">
        <f>SUM('evaluacion valoradas'!R986:R987)</f>
        <v>0</v>
      </c>
      <c r="T147" s="149">
        <f>SUM('evaluacion valoradas'!S986:S987)</f>
        <v>0</v>
      </c>
      <c r="U147" s="149">
        <f>SUM('evaluacion valoradas'!T986:T987)</f>
        <v>0</v>
      </c>
      <c r="V147" s="200">
        <f>SUM('evaluacion valoradas'!U986:U987)</f>
        <v>0</v>
      </c>
    </row>
    <row r="148" spans="1:22" s="1" customFormat="1" x14ac:dyDescent="0.2">
      <c r="A148" s="148" t="s">
        <v>401</v>
      </c>
      <c r="B148" s="147">
        <f>SUM('evaluacion valoradas'!B989:B1013)</f>
        <v>4</v>
      </c>
      <c r="C148" s="167"/>
      <c r="D148" s="148"/>
      <c r="E148" s="149"/>
      <c r="F148" s="147">
        <f>SUM('evaluacion valoradas'!F989:F1013)</f>
        <v>0</v>
      </c>
      <c r="G148" s="147">
        <f>SUM('evaluacion valoradas'!G989:G1013)</f>
        <v>0</v>
      </c>
      <c r="H148" s="147">
        <f>SUM('evaluacion valoradas'!H989:H1013)</f>
        <v>0</v>
      </c>
      <c r="I148" s="147">
        <f>SUM('evaluacion valoradas'!I989:I1013)</f>
        <v>0</v>
      </c>
      <c r="J148" s="184">
        <v>0</v>
      </c>
      <c r="K148" s="147">
        <f>SUM('evaluacion valoradas'!J989:J1013)</f>
        <v>0</v>
      </c>
      <c r="L148" s="147">
        <f>SUM('evaluacion valoradas'!K989:K1013)</f>
        <v>0</v>
      </c>
      <c r="M148" s="147">
        <f>SUM('evaluacion valoradas'!L989:L1013)</f>
        <v>0</v>
      </c>
      <c r="N148" s="147">
        <f>SUM('evaluacion valoradas'!M989:M1013)</f>
        <v>0</v>
      </c>
      <c r="O148" s="147">
        <f>SUM('evaluacion valoradas'!N989:N1013)</f>
        <v>0</v>
      </c>
      <c r="P148" s="147">
        <f>SUM('evaluacion valoradas'!O989:O1013)</f>
        <v>0</v>
      </c>
      <c r="Q148" s="147">
        <f>SUM('evaluacion valoradas'!P989:P1013)</f>
        <v>0</v>
      </c>
      <c r="R148" s="147">
        <f>SUM('evaluacion valoradas'!Q989:Q1013)</f>
        <v>0</v>
      </c>
      <c r="S148" s="147">
        <f>SUM('evaluacion valoradas'!R989:R1013)</f>
        <v>0</v>
      </c>
      <c r="T148" s="147">
        <f>SUM('evaluacion valoradas'!S989:S1013)</f>
        <v>0</v>
      </c>
      <c r="U148" s="147">
        <f>SUM('evaluacion valoradas'!T989:T1013)</f>
        <v>0</v>
      </c>
      <c r="V148" s="197">
        <f>SUM('evaluacion valoradas'!U989:U1013)</f>
        <v>0</v>
      </c>
    </row>
    <row r="149" spans="1:22" s="1" customFormat="1" ht="25.5" x14ac:dyDescent="0.2">
      <c r="A149" s="148" t="s">
        <v>426</v>
      </c>
      <c r="B149" s="147">
        <f>SUM('evaluacion valoradas'!B1015:B1016)</f>
        <v>500</v>
      </c>
      <c r="C149" s="167"/>
      <c r="D149" s="148"/>
      <c r="E149" s="149"/>
      <c r="F149" s="147">
        <f>SUM('evaluacion valoradas'!F1015:F1016)</f>
        <v>0</v>
      </c>
      <c r="G149" s="147">
        <f>SUM('evaluacion valoradas'!G1015:G1016)</f>
        <v>0</v>
      </c>
      <c r="H149" s="147">
        <f>SUM('evaluacion valoradas'!H1015:H1016)</f>
        <v>3</v>
      </c>
      <c r="I149" s="147">
        <f>SUM('evaluacion valoradas'!I1015:I1016)</f>
        <v>947970</v>
      </c>
      <c r="J149" s="184">
        <v>0</v>
      </c>
      <c r="K149" s="147">
        <f>SUM('evaluacion valoradas'!J1015:J1016)</f>
        <v>3</v>
      </c>
      <c r="L149" s="147">
        <f>SUM('evaluacion valoradas'!K1015:K1016)</f>
        <v>0</v>
      </c>
      <c r="M149" s="147">
        <f>SUM('evaluacion valoradas'!L1015:L1016)</f>
        <v>0</v>
      </c>
      <c r="N149" s="147">
        <f>SUM('evaluacion valoradas'!M1015:M1016)</f>
        <v>0</v>
      </c>
      <c r="O149" s="147">
        <f>SUM('evaluacion valoradas'!N1015:N1016)</f>
        <v>0</v>
      </c>
      <c r="P149" s="147">
        <f>SUM('evaluacion valoradas'!O1015:O1016)</f>
        <v>0</v>
      </c>
      <c r="Q149" s="147">
        <f>SUM('evaluacion valoradas'!P1015:P1016)</f>
        <v>0</v>
      </c>
      <c r="R149" s="147">
        <f>SUM('evaluacion valoradas'!Q1015:Q1016)</f>
        <v>0</v>
      </c>
      <c r="S149" s="147">
        <f>SUM('evaluacion valoradas'!R1015:R1016)</f>
        <v>0</v>
      </c>
      <c r="T149" s="147">
        <f>SUM('evaluacion valoradas'!S1015:S1016)</f>
        <v>0</v>
      </c>
      <c r="U149" s="147">
        <f>SUM('evaluacion valoradas'!T1015:T1016)</f>
        <v>0</v>
      </c>
      <c r="V149" s="197">
        <f>SUM('evaluacion valoradas'!U1015:U1016)</f>
        <v>0</v>
      </c>
    </row>
    <row r="150" spans="1:22" s="1" customFormat="1" x14ac:dyDescent="0.2">
      <c r="A150" s="148" t="s">
        <v>428</v>
      </c>
      <c r="B150" s="147">
        <f>SUM('evaluacion valoradas'!B1018:B1024)</f>
        <v>7</v>
      </c>
      <c r="C150" s="167"/>
      <c r="D150" s="148"/>
      <c r="E150" s="149"/>
      <c r="F150" s="147">
        <f>SUM('evaluacion valoradas'!F1018:F1024)</f>
        <v>7</v>
      </c>
      <c r="G150" s="147">
        <f>SUM('evaluacion valoradas'!G1018:G1024)</f>
        <v>287630</v>
      </c>
      <c r="H150" s="147">
        <f>SUM('evaluacion valoradas'!H1018:H1024)</f>
        <v>2</v>
      </c>
      <c r="I150" s="147">
        <f>SUM('evaluacion valoradas'!I1018:I1024)</f>
        <v>82180</v>
      </c>
      <c r="J150" s="186">
        <f t="shared" si="6"/>
        <v>28.571428571428569</v>
      </c>
      <c r="K150" s="147">
        <f>SUM('evaluacion valoradas'!J1018:J1024)</f>
        <v>1</v>
      </c>
      <c r="L150" s="147">
        <f>SUM('evaluacion valoradas'!K1018:K1024)</f>
        <v>1</v>
      </c>
      <c r="M150" s="147">
        <f>SUM('evaluacion valoradas'!L1018:L1024)</f>
        <v>0</v>
      </c>
      <c r="N150" s="147">
        <f>SUM('evaluacion valoradas'!M1018:M1024)</f>
        <v>0</v>
      </c>
      <c r="O150" s="147">
        <f>SUM('evaluacion valoradas'!N1018:N1024)</f>
        <v>0</v>
      </c>
      <c r="P150" s="147">
        <f>SUM('evaluacion valoradas'!O1018:O1024)</f>
        <v>0</v>
      </c>
      <c r="Q150" s="147">
        <f>SUM('evaluacion valoradas'!P1018:P1024)</f>
        <v>0</v>
      </c>
      <c r="R150" s="147">
        <f>SUM('evaluacion valoradas'!Q1018:Q1024)</f>
        <v>0</v>
      </c>
      <c r="S150" s="147">
        <f>SUM('evaluacion valoradas'!R1018:R1024)</f>
        <v>0</v>
      </c>
      <c r="T150" s="147">
        <f>SUM('evaluacion valoradas'!S1018:S1024)</f>
        <v>0</v>
      </c>
      <c r="U150" s="147">
        <f>SUM('evaluacion valoradas'!T1018:T1024)</f>
        <v>0</v>
      </c>
      <c r="V150" s="197">
        <f>SUM('evaluacion valoradas'!U1018:U1024)</f>
        <v>0</v>
      </c>
    </row>
    <row r="151" spans="1:22" s="1" customFormat="1" x14ac:dyDescent="0.2">
      <c r="A151" s="148" t="s">
        <v>435</v>
      </c>
      <c r="B151" s="149">
        <f>SUM('evaluacion valoradas'!B1026:B1029)</f>
        <v>31</v>
      </c>
      <c r="C151" s="167"/>
      <c r="D151" s="148"/>
      <c r="E151" s="149"/>
      <c r="F151" s="149">
        <f>SUM('evaluacion valoradas'!F1026:F1029)</f>
        <v>31</v>
      </c>
      <c r="G151" s="149">
        <f>SUM('evaluacion valoradas'!G1026:G1029)</f>
        <v>1677070</v>
      </c>
      <c r="H151" s="149">
        <f>SUM('evaluacion valoradas'!H1026:H1029)</f>
        <v>3</v>
      </c>
      <c r="I151" s="149">
        <f>SUM('evaluacion valoradas'!I1026:I1029)</f>
        <v>224630</v>
      </c>
      <c r="J151" s="186">
        <f t="shared" si="6"/>
        <v>9.67741935483871</v>
      </c>
      <c r="K151" s="149">
        <f>SUM('evaluacion valoradas'!J1026:J1029)</f>
        <v>2</v>
      </c>
      <c r="L151" s="149">
        <f>SUM('evaluacion valoradas'!K1026:K1029)</f>
        <v>1</v>
      </c>
      <c r="M151" s="149">
        <f>SUM('evaluacion valoradas'!L1026:L1029)</f>
        <v>0</v>
      </c>
      <c r="N151" s="149">
        <f>SUM('evaluacion valoradas'!M1026:M1029)</f>
        <v>0</v>
      </c>
      <c r="O151" s="149">
        <f>SUM('evaluacion valoradas'!N1026:N1029)</f>
        <v>0</v>
      </c>
      <c r="P151" s="149">
        <f>SUM('evaluacion valoradas'!O1026:O1029)</f>
        <v>0</v>
      </c>
      <c r="Q151" s="149">
        <f>SUM('evaluacion valoradas'!P1026:P1029)</f>
        <v>0</v>
      </c>
      <c r="R151" s="149">
        <f>SUM('evaluacion valoradas'!Q1026:Q1029)</f>
        <v>0</v>
      </c>
      <c r="S151" s="149">
        <f>SUM('evaluacion valoradas'!R1026:R1029)</f>
        <v>0</v>
      </c>
      <c r="T151" s="149">
        <f>SUM('evaluacion valoradas'!S1026:S1029)</f>
        <v>0</v>
      </c>
      <c r="U151" s="149">
        <f>SUM('evaluacion valoradas'!T1026:T1029)</f>
        <v>0</v>
      </c>
      <c r="V151" s="200">
        <f>SUM('evaluacion valoradas'!U1026:U1029)</f>
        <v>0</v>
      </c>
    </row>
    <row r="152" spans="1:22" s="1" customFormat="1" ht="25.5" x14ac:dyDescent="0.2">
      <c r="A152" s="148" t="s">
        <v>439</v>
      </c>
      <c r="B152" s="149">
        <f>SUM('evaluacion valoradas'!B1031:B1037)</f>
        <v>30</v>
      </c>
      <c r="C152" s="167"/>
      <c r="D152" s="148"/>
      <c r="E152" s="149"/>
      <c r="F152" s="149">
        <f>SUM('evaluacion valoradas'!F1031:F1037)</f>
        <v>30</v>
      </c>
      <c r="G152" s="149">
        <f>SUM('evaluacion valoradas'!G1031:G1037)</f>
        <v>488400</v>
      </c>
      <c r="H152" s="149">
        <f>SUM('evaluacion valoradas'!H1031:H1037)</f>
        <v>0</v>
      </c>
      <c r="I152" s="149">
        <f>SUM('evaluacion valoradas'!I1031:I1037)</f>
        <v>0</v>
      </c>
      <c r="J152" s="186">
        <f t="shared" si="6"/>
        <v>0</v>
      </c>
      <c r="K152" s="149">
        <f>SUM('evaluacion valoradas'!J1031:J1037)</f>
        <v>0</v>
      </c>
      <c r="L152" s="149">
        <f>SUM('evaluacion valoradas'!K1031:K1037)</f>
        <v>0</v>
      </c>
      <c r="M152" s="149">
        <f>SUM('evaluacion valoradas'!L1031:L1037)</f>
        <v>0</v>
      </c>
      <c r="N152" s="149">
        <f>SUM('evaluacion valoradas'!M1031:M1037)</f>
        <v>0</v>
      </c>
      <c r="O152" s="149">
        <f>SUM('evaluacion valoradas'!N1031:N1037)</f>
        <v>0</v>
      </c>
      <c r="P152" s="149">
        <f>SUM('evaluacion valoradas'!O1031:O1037)</f>
        <v>0</v>
      </c>
      <c r="Q152" s="149">
        <f>SUM('evaluacion valoradas'!P1031:P1037)</f>
        <v>0</v>
      </c>
      <c r="R152" s="149">
        <f>SUM('evaluacion valoradas'!Q1031:Q1037)</f>
        <v>0</v>
      </c>
      <c r="S152" s="149">
        <f>SUM('evaluacion valoradas'!R1031:R1037)</f>
        <v>0</v>
      </c>
      <c r="T152" s="149">
        <f>SUM('evaluacion valoradas'!S1031:S1037)</f>
        <v>0</v>
      </c>
      <c r="U152" s="149">
        <f>SUM('evaluacion valoradas'!T1031:T1037)</f>
        <v>0</v>
      </c>
      <c r="V152" s="200">
        <f>SUM('evaluacion valoradas'!U1031:U1037)</f>
        <v>0</v>
      </c>
    </row>
    <row r="153" spans="1:22" s="1" customFormat="1" x14ac:dyDescent="0.2">
      <c r="A153" s="148" t="s">
        <v>446</v>
      </c>
      <c r="B153" s="149">
        <f>SUM('evaluacion valoradas'!B1039:B1040)</f>
        <v>50</v>
      </c>
      <c r="C153" s="167"/>
      <c r="D153" s="148"/>
      <c r="E153" s="149"/>
      <c r="F153" s="149">
        <f>SUM('evaluacion valoradas'!F1039:F1040)</f>
        <v>50</v>
      </c>
      <c r="G153" s="149">
        <f>SUM('evaluacion valoradas'!G1039:G1040)</f>
        <v>946500</v>
      </c>
      <c r="H153" s="149">
        <f>SUM('evaluacion valoradas'!H1039:H1040)</f>
        <v>14</v>
      </c>
      <c r="I153" s="149">
        <f>SUM('evaluacion valoradas'!I1039:I1040)</f>
        <v>265020</v>
      </c>
      <c r="J153" s="186">
        <f t="shared" si="6"/>
        <v>28.000000000000004</v>
      </c>
      <c r="K153" s="149">
        <f>SUM('evaluacion valoradas'!J1039:J1040)</f>
        <v>4</v>
      </c>
      <c r="L153" s="149">
        <f>SUM('evaluacion valoradas'!K1039:K1040)</f>
        <v>10</v>
      </c>
      <c r="M153" s="149">
        <f>SUM('evaluacion valoradas'!L1039:L1040)</f>
        <v>0</v>
      </c>
      <c r="N153" s="149">
        <f>SUM('evaluacion valoradas'!M1039:M1040)</f>
        <v>0</v>
      </c>
      <c r="O153" s="149">
        <f>SUM('evaluacion valoradas'!N1039:N1040)</f>
        <v>0</v>
      </c>
      <c r="P153" s="149">
        <f>SUM('evaluacion valoradas'!O1039:O1040)</f>
        <v>0</v>
      </c>
      <c r="Q153" s="149">
        <f>SUM('evaluacion valoradas'!P1039:P1040)</f>
        <v>0</v>
      </c>
      <c r="R153" s="149">
        <f>SUM('evaluacion valoradas'!Q1039:Q1040)</f>
        <v>0</v>
      </c>
      <c r="S153" s="149">
        <f>SUM('evaluacion valoradas'!R1039:R1040)</f>
        <v>0</v>
      </c>
      <c r="T153" s="149">
        <f>SUM('evaluacion valoradas'!S1039:S1040)</f>
        <v>0</v>
      </c>
      <c r="U153" s="149">
        <f>SUM('evaluacion valoradas'!T1039:T1040)</f>
        <v>0</v>
      </c>
      <c r="V153" s="200">
        <f>SUM('evaluacion valoradas'!U1039:U1040)</f>
        <v>0</v>
      </c>
    </row>
    <row r="154" spans="1:22" s="1" customFormat="1" x14ac:dyDescent="0.2">
      <c r="A154" s="148" t="s">
        <v>448</v>
      </c>
      <c r="B154" s="149">
        <f>SUM('evaluacion valoradas'!B1042:B1044)</f>
        <v>140</v>
      </c>
      <c r="C154" s="167"/>
      <c r="D154" s="148"/>
      <c r="E154" s="149"/>
      <c r="F154" s="149">
        <f>SUM('evaluacion valoradas'!F1042:F1044)</f>
        <v>140</v>
      </c>
      <c r="G154" s="149">
        <f>SUM('evaluacion valoradas'!G1042:G1044)</f>
        <v>5043600</v>
      </c>
      <c r="H154" s="149">
        <f>SUM('evaluacion valoradas'!H1042:H1044)</f>
        <v>47</v>
      </c>
      <c r="I154" s="149">
        <f>SUM('evaluacion valoradas'!I1042:I1044)</f>
        <v>1629300</v>
      </c>
      <c r="J154" s="186">
        <f t="shared" si="6"/>
        <v>33.571428571428569</v>
      </c>
      <c r="K154" s="149">
        <f>SUM('evaluacion valoradas'!J1042:J1044)</f>
        <v>27</v>
      </c>
      <c r="L154" s="149">
        <f>SUM('evaluacion valoradas'!K1042:K1044)</f>
        <v>20</v>
      </c>
      <c r="M154" s="149">
        <f>SUM('evaluacion valoradas'!L1042:L1044)</f>
        <v>0</v>
      </c>
      <c r="N154" s="149">
        <f>SUM('evaluacion valoradas'!M1042:M1044)</f>
        <v>0</v>
      </c>
      <c r="O154" s="149">
        <f>SUM('evaluacion valoradas'!N1042:N1044)</f>
        <v>0</v>
      </c>
      <c r="P154" s="149">
        <f>SUM('evaluacion valoradas'!O1042:O1044)</f>
        <v>0</v>
      </c>
      <c r="Q154" s="149">
        <f>SUM('evaluacion valoradas'!P1042:P1044)</f>
        <v>0</v>
      </c>
      <c r="R154" s="149">
        <f>SUM('evaluacion valoradas'!Q1042:Q1044)</f>
        <v>0</v>
      </c>
      <c r="S154" s="149">
        <f>SUM('evaluacion valoradas'!R1042:R1044)</f>
        <v>0</v>
      </c>
      <c r="T154" s="149">
        <f>SUM('evaluacion valoradas'!S1042:S1044)</f>
        <v>0</v>
      </c>
      <c r="U154" s="149">
        <f>SUM('evaluacion valoradas'!T1042:T1044)</f>
        <v>0</v>
      </c>
      <c r="V154" s="200">
        <f>SUM('evaluacion valoradas'!U1042:U1044)</f>
        <v>0</v>
      </c>
    </row>
    <row r="155" spans="1:22" s="1" customFormat="1" x14ac:dyDescent="0.2">
      <c r="A155" s="148" t="s">
        <v>451</v>
      </c>
      <c r="B155" s="149">
        <f>SUM('evaluacion valoradas'!B1046:B1048)</f>
        <v>100</v>
      </c>
      <c r="C155" s="167"/>
      <c r="D155" s="148"/>
      <c r="E155" s="149"/>
      <c r="F155" s="149">
        <f>SUM('evaluacion valoradas'!F1046:F1048)</f>
        <v>100</v>
      </c>
      <c r="G155" s="149">
        <f>SUM('evaluacion valoradas'!G1046:G1048)</f>
        <v>1028000</v>
      </c>
      <c r="H155" s="149">
        <f>SUM('evaluacion valoradas'!H1046:H1048)</f>
        <v>32</v>
      </c>
      <c r="I155" s="149">
        <f>SUM('evaluacion valoradas'!I1046:I1048)</f>
        <v>328960</v>
      </c>
      <c r="J155" s="186">
        <f t="shared" si="6"/>
        <v>32</v>
      </c>
      <c r="K155" s="149">
        <f>SUM('evaluacion valoradas'!J1046:J1048)</f>
        <v>9</v>
      </c>
      <c r="L155" s="149">
        <f>SUM('evaluacion valoradas'!K1046:K1048)</f>
        <v>23</v>
      </c>
      <c r="M155" s="149">
        <f>SUM('evaluacion valoradas'!L1046:L1048)</f>
        <v>0</v>
      </c>
      <c r="N155" s="149">
        <f>SUM('evaluacion valoradas'!M1046:M1048)</f>
        <v>0</v>
      </c>
      <c r="O155" s="149">
        <f>SUM('evaluacion valoradas'!N1046:N1048)</f>
        <v>0</v>
      </c>
      <c r="P155" s="149">
        <f>SUM('evaluacion valoradas'!O1046:O1048)</f>
        <v>0</v>
      </c>
      <c r="Q155" s="149">
        <f>SUM('evaluacion valoradas'!P1046:P1048)</f>
        <v>0</v>
      </c>
      <c r="R155" s="149">
        <f>SUM('evaluacion valoradas'!Q1046:Q1048)</f>
        <v>0</v>
      </c>
      <c r="S155" s="149">
        <f>SUM('evaluacion valoradas'!R1046:R1048)</f>
        <v>0</v>
      </c>
      <c r="T155" s="149">
        <f>SUM('evaluacion valoradas'!S1046:S1048)</f>
        <v>0</v>
      </c>
      <c r="U155" s="149">
        <f>SUM('evaluacion valoradas'!T1046:T1048)</f>
        <v>0</v>
      </c>
      <c r="V155" s="200">
        <f>SUM('evaluacion valoradas'!U1046:U1048)</f>
        <v>0</v>
      </c>
    </row>
    <row r="156" spans="1:22" s="1" customFormat="1" x14ac:dyDescent="0.2">
      <c r="A156" s="148" t="s">
        <v>454</v>
      </c>
      <c r="B156" s="149">
        <f>SUM('evaluacion valoradas'!B1050:B1052)</f>
        <v>0</v>
      </c>
      <c r="C156" s="167"/>
      <c r="D156" s="148"/>
      <c r="E156" s="149"/>
      <c r="F156" s="149">
        <f>SUM('evaluacion valoradas'!F1050:F1052)</f>
        <v>0</v>
      </c>
      <c r="G156" s="149">
        <f>SUM('evaluacion valoradas'!G1050:G1052)</f>
        <v>0</v>
      </c>
      <c r="H156" s="149">
        <f>SUM('evaluacion valoradas'!H1050:H1052)</f>
        <v>0</v>
      </c>
      <c r="I156" s="149">
        <f>SUM('evaluacion valoradas'!I1050:I1052)</f>
        <v>0</v>
      </c>
      <c r="J156" s="184">
        <v>0</v>
      </c>
      <c r="K156" s="149">
        <f>SUM('evaluacion valoradas'!J1050:J1052)</f>
        <v>0</v>
      </c>
      <c r="L156" s="149">
        <f>SUM('evaluacion valoradas'!K1050:K1052)</f>
        <v>0</v>
      </c>
      <c r="M156" s="149">
        <f>SUM('evaluacion valoradas'!L1050:L1052)</f>
        <v>0</v>
      </c>
      <c r="N156" s="149">
        <f>SUM('evaluacion valoradas'!M1050:M1052)</f>
        <v>0</v>
      </c>
      <c r="O156" s="149">
        <f>SUM('evaluacion valoradas'!N1050:N1052)</f>
        <v>0</v>
      </c>
      <c r="P156" s="149">
        <f>SUM('evaluacion valoradas'!O1050:O1052)</f>
        <v>0</v>
      </c>
      <c r="Q156" s="149">
        <f>SUM('evaluacion valoradas'!P1050:P1052)</f>
        <v>0</v>
      </c>
      <c r="R156" s="149">
        <f>SUM('evaluacion valoradas'!Q1050:Q1052)</f>
        <v>0</v>
      </c>
      <c r="S156" s="149">
        <f>SUM('evaluacion valoradas'!R1050:R1052)</f>
        <v>0</v>
      </c>
      <c r="T156" s="149">
        <f>SUM('evaluacion valoradas'!S1050:S1052)</f>
        <v>0</v>
      </c>
      <c r="U156" s="149">
        <f>SUM('evaluacion valoradas'!T1050:T1052)</f>
        <v>0</v>
      </c>
      <c r="V156" s="200">
        <f>SUM('evaluacion valoradas'!U1050:U1052)</f>
        <v>0</v>
      </c>
    </row>
    <row r="157" spans="1:22" s="1" customFormat="1" ht="25.5" x14ac:dyDescent="0.2">
      <c r="A157" s="148" t="s">
        <v>457</v>
      </c>
      <c r="B157" s="147">
        <f>SUM('evaluacion valoradas'!B1054:B1055)</f>
        <v>140</v>
      </c>
      <c r="C157" s="167"/>
      <c r="D157" s="148"/>
      <c r="E157" s="149"/>
      <c r="F157" s="147">
        <f>SUM('evaluacion valoradas'!F1054:F1055)</f>
        <v>140</v>
      </c>
      <c r="G157" s="147">
        <f>SUM('evaluacion valoradas'!G1054:G1055)</f>
        <v>1439200</v>
      </c>
      <c r="H157" s="147">
        <f>SUM('evaluacion valoradas'!H1054:H1055)</f>
        <v>12</v>
      </c>
      <c r="I157" s="147">
        <f>SUM('evaluacion valoradas'!I1054:I1055)</f>
        <v>123360</v>
      </c>
      <c r="J157" s="189">
        <f t="shared" si="6"/>
        <v>8.5714285714285712</v>
      </c>
      <c r="K157" s="147">
        <f>SUM('evaluacion valoradas'!J1054:J1055)</f>
        <v>6</v>
      </c>
      <c r="L157" s="147">
        <f>SUM('evaluacion valoradas'!K1054:K1055)</f>
        <v>6</v>
      </c>
      <c r="M157" s="147">
        <f>SUM('evaluacion valoradas'!L1054:L1055)</f>
        <v>0</v>
      </c>
      <c r="N157" s="147">
        <f>SUM('evaluacion valoradas'!M1054:M1055)</f>
        <v>0</v>
      </c>
      <c r="O157" s="147">
        <f>SUM('evaluacion valoradas'!N1054:N1055)</f>
        <v>0</v>
      </c>
      <c r="P157" s="147">
        <f>SUM('evaluacion valoradas'!O1054:O1055)</f>
        <v>0</v>
      </c>
      <c r="Q157" s="147">
        <f>SUM('evaluacion valoradas'!P1054:P1055)</f>
        <v>0</v>
      </c>
      <c r="R157" s="147">
        <f>SUM('evaluacion valoradas'!Q1054:Q1055)</f>
        <v>0</v>
      </c>
      <c r="S157" s="147">
        <f>SUM('evaluacion valoradas'!R1054:R1055)</f>
        <v>0</v>
      </c>
      <c r="T157" s="147">
        <f>SUM('evaluacion valoradas'!S1054:S1055)</f>
        <v>0</v>
      </c>
      <c r="U157" s="147">
        <f>SUM('evaluacion valoradas'!T1054:T1055)</f>
        <v>0</v>
      </c>
      <c r="V157" s="197">
        <f>SUM('evaluacion valoradas'!U1054:U1055)</f>
        <v>0</v>
      </c>
    </row>
    <row r="158" spans="1:22" s="1" customFormat="1" x14ac:dyDescent="0.2">
      <c r="A158" s="148" t="s">
        <v>458</v>
      </c>
      <c r="B158" s="149">
        <f>SUM('evaluacion valoradas'!B1057:B1059)</f>
        <v>260</v>
      </c>
      <c r="C158" s="167"/>
      <c r="D158" s="148"/>
      <c r="E158" s="149"/>
      <c r="F158" s="149">
        <f>SUM('evaluacion valoradas'!F1057:F1059)</f>
        <v>260</v>
      </c>
      <c r="G158" s="149">
        <f>SUM('evaluacion valoradas'!G1057:G1059)</f>
        <v>7341200</v>
      </c>
      <c r="H158" s="149">
        <f>SUM('evaluacion valoradas'!H1057:H1059)</f>
        <v>42</v>
      </c>
      <c r="I158" s="149">
        <f>SUM('evaluacion valoradas'!I1057:I1059)</f>
        <v>1260560</v>
      </c>
      <c r="J158" s="186">
        <f t="shared" si="6"/>
        <v>16.153846153846153</v>
      </c>
      <c r="K158" s="149">
        <f>SUM('evaluacion valoradas'!J1057:J1059)</f>
        <v>21</v>
      </c>
      <c r="L158" s="149">
        <f>SUM('evaluacion valoradas'!K1057:K1059)</f>
        <v>21</v>
      </c>
      <c r="M158" s="149">
        <f>SUM('evaluacion valoradas'!L1057:L1059)</f>
        <v>0</v>
      </c>
      <c r="N158" s="149">
        <f>SUM('evaluacion valoradas'!M1057:M1059)</f>
        <v>0</v>
      </c>
      <c r="O158" s="149">
        <f>SUM('evaluacion valoradas'!N1057:N1059)</f>
        <v>0</v>
      </c>
      <c r="P158" s="149">
        <f>SUM('evaluacion valoradas'!O1057:O1059)</f>
        <v>0</v>
      </c>
      <c r="Q158" s="149">
        <f>SUM('evaluacion valoradas'!P1057:P1059)</f>
        <v>0</v>
      </c>
      <c r="R158" s="149">
        <f>SUM('evaluacion valoradas'!Q1057:Q1059)</f>
        <v>0</v>
      </c>
      <c r="S158" s="149">
        <f>SUM('evaluacion valoradas'!R1057:R1059)</f>
        <v>0</v>
      </c>
      <c r="T158" s="149">
        <f>SUM('evaluacion valoradas'!S1057:S1059)</f>
        <v>0</v>
      </c>
      <c r="U158" s="149">
        <f>SUM('evaluacion valoradas'!T1057:T1059)</f>
        <v>0</v>
      </c>
      <c r="V158" s="200">
        <f>SUM('evaluacion valoradas'!U1057:U1059)</f>
        <v>0</v>
      </c>
    </row>
    <row r="159" spans="1:22" s="1" customFormat="1" ht="25.5" x14ac:dyDescent="0.2">
      <c r="A159" s="148" t="s">
        <v>461</v>
      </c>
      <c r="B159" s="149">
        <f>SUM('evaluacion valoradas'!B1061:B1062)</f>
        <v>160</v>
      </c>
      <c r="C159" s="167"/>
      <c r="D159" s="148"/>
      <c r="E159" s="149"/>
      <c r="F159" s="149">
        <f>SUM('evaluacion valoradas'!F1061:F1062)</f>
        <v>105</v>
      </c>
      <c r="G159" s="149">
        <f>SUM('evaluacion valoradas'!G1061:G1062)</f>
        <v>12728100</v>
      </c>
      <c r="H159" s="149">
        <f>SUM('evaluacion valoradas'!H1061:H1062)</f>
        <v>0</v>
      </c>
      <c r="I159" s="149">
        <f>SUM('evaluacion valoradas'!I1061:I1062)</f>
        <v>0</v>
      </c>
      <c r="J159" s="189">
        <f t="shared" si="6"/>
        <v>0</v>
      </c>
      <c r="K159" s="149">
        <f>SUM('evaluacion valoradas'!J1061:J1062)</f>
        <v>0</v>
      </c>
      <c r="L159" s="149">
        <f>SUM('evaluacion valoradas'!K1061:K1062)</f>
        <v>0</v>
      </c>
      <c r="M159" s="149">
        <f>SUM('evaluacion valoradas'!L1061:L1062)</f>
        <v>0</v>
      </c>
      <c r="N159" s="149">
        <f>SUM('evaluacion valoradas'!M1061:M1062)</f>
        <v>0</v>
      </c>
      <c r="O159" s="149">
        <f>SUM('evaluacion valoradas'!N1061:N1062)</f>
        <v>0</v>
      </c>
      <c r="P159" s="149">
        <f>SUM('evaluacion valoradas'!O1061:O1062)</f>
        <v>0</v>
      </c>
      <c r="Q159" s="149">
        <f>SUM('evaluacion valoradas'!P1061:P1062)</f>
        <v>0</v>
      </c>
      <c r="R159" s="149">
        <f>SUM('evaluacion valoradas'!Q1061:Q1062)</f>
        <v>0</v>
      </c>
      <c r="S159" s="149">
        <f>SUM('evaluacion valoradas'!R1061:R1062)</f>
        <v>0</v>
      </c>
      <c r="T159" s="149">
        <f>SUM('evaluacion valoradas'!S1061:S1062)</f>
        <v>0</v>
      </c>
      <c r="U159" s="149">
        <f>SUM('evaluacion valoradas'!T1061:T1062)</f>
        <v>0</v>
      </c>
      <c r="V159" s="200">
        <f>SUM('evaluacion valoradas'!U1061:U1062)</f>
        <v>0</v>
      </c>
    </row>
    <row r="160" spans="1:22" s="1" customFormat="1" x14ac:dyDescent="0.2">
      <c r="A160" s="148" t="s">
        <v>463</v>
      </c>
      <c r="B160" s="149">
        <f>SUM('evaluacion valoradas'!B1064:B1068)</f>
        <v>35</v>
      </c>
      <c r="C160" s="167"/>
      <c r="D160" s="148"/>
      <c r="E160" s="149"/>
      <c r="F160" s="149">
        <f>SUM('evaluacion valoradas'!F1064:F1068)</f>
        <v>35</v>
      </c>
      <c r="G160" s="149">
        <f>SUM('evaluacion valoradas'!G1064:G1068)</f>
        <v>25957000</v>
      </c>
      <c r="H160" s="149">
        <f>SUM('evaluacion valoradas'!H1064:H1068)</f>
        <v>3</v>
      </c>
      <c r="I160" s="149">
        <f>SUM('evaluacion valoradas'!I1064:I1068)</f>
        <v>892220</v>
      </c>
      <c r="J160" s="186">
        <f t="shared" si="6"/>
        <v>8.5714285714285712</v>
      </c>
      <c r="K160" s="149">
        <f>SUM('evaluacion valoradas'!J1064:J1068)</f>
        <v>2</v>
      </c>
      <c r="L160" s="149">
        <f>SUM('evaluacion valoradas'!K1064:K1068)</f>
        <v>1</v>
      </c>
      <c r="M160" s="149">
        <f>SUM('evaluacion valoradas'!L1064:L1068)</f>
        <v>0</v>
      </c>
      <c r="N160" s="149">
        <f>SUM('evaluacion valoradas'!M1064:M1068)</f>
        <v>0</v>
      </c>
      <c r="O160" s="149">
        <f>SUM('evaluacion valoradas'!N1064:N1068)</f>
        <v>0</v>
      </c>
      <c r="P160" s="149">
        <f>SUM('evaluacion valoradas'!O1064:O1068)</f>
        <v>0</v>
      </c>
      <c r="Q160" s="149">
        <f>SUM('evaluacion valoradas'!P1064:P1068)</f>
        <v>0</v>
      </c>
      <c r="R160" s="149">
        <f>SUM('evaluacion valoradas'!Q1064:Q1068)</f>
        <v>0</v>
      </c>
      <c r="S160" s="149">
        <f>SUM('evaluacion valoradas'!R1064:R1068)</f>
        <v>0</v>
      </c>
      <c r="T160" s="149">
        <f>SUM('evaluacion valoradas'!S1064:S1068)</f>
        <v>0</v>
      </c>
      <c r="U160" s="149">
        <f>SUM('evaluacion valoradas'!T1064:T1068)</f>
        <v>0</v>
      </c>
      <c r="V160" s="200">
        <f>SUM('evaluacion valoradas'!U1064:U1068)</f>
        <v>0</v>
      </c>
    </row>
    <row r="161" spans="1:22" s="1" customFormat="1" x14ac:dyDescent="0.2">
      <c r="A161" s="148" t="s">
        <v>469</v>
      </c>
      <c r="B161" s="149">
        <f>SUM('evaluacion valoradas'!B1070:B1074)</f>
        <v>0</v>
      </c>
      <c r="C161" s="167"/>
      <c r="D161" s="148"/>
      <c r="E161" s="149"/>
      <c r="F161" s="149">
        <f>SUM('evaluacion valoradas'!F1070:F1074)</f>
        <v>0</v>
      </c>
      <c r="G161" s="149">
        <f>SUM('evaluacion valoradas'!G1070:G1074)</f>
        <v>0</v>
      </c>
      <c r="H161" s="149">
        <f>SUM('evaluacion valoradas'!H1070:H1074)</f>
        <v>0</v>
      </c>
      <c r="I161" s="149">
        <f>SUM('evaluacion valoradas'!I1070:I1074)</f>
        <v>0</v>
      </c>
      <c r="J161" s="184">
        <v>0</v>
      </c>
      <c r="K161" s="149">
        <f>SUM('evaluacion valoradas'!J1070:J1074)</f>
        <v>0</v>
      </c>
      <c r="L161" s="149">
        <f>SUM('evaluacion valoradas'!K1070:K1074)</f>
        <v>0</v>
      </c>
      <c r="M161" s="149">
        <f>SUM('evaluacion valoradas'!L1070:L1074)</f>
        <v>0</v>
      </c>
      <c r="N161" s="149">
        <f>SUM('evaluacion valoradas'!M1070:M1074)</f>
        <v>0</v>
      </c>
      <c r="O161" s="149">
        <f>SUM('evaluacion valoradas'!N1070:N1074)</f>
        <v>0</v>
      </c>
      <c r="P161" s="149">
        <f>SUM('evaluacion valoradas'!O1070:O1074)</f>
        <v>0</v>
      </c>
      <c r="Q161" s="149">
        <f>SUM('evaluacion valoradas'!P1070:P1074)</f>
        <v>0</v>
      </c>
      <c r="R161" s="149">
        <f>SUM('evaluacion valoradas'!Q1070:Q1074)</f>
        <v>0</v>
      </c>
      <c r="S161" s="149">
        <f>SUM('evaluacion valoradas'!R1070:R1074)</f>
        <v>0</v>
      </c>
      <c r="T161" s="149">
        <f>SUM('evaluacion valoradas'!S1070:S1074)</f>
        <v>0</v>
      </c>
      <c r="U161" s="149">
        <f>SUM('evaluacion valoradas'!T1070:T1074)</f>
        <v>0</v>
      </c>
      <c r="V161" s="200">
        <f>SUM('evaluacion valoradas'!U1070:U1074)</f>
        <v>0</v>
      </c>
    </row>
    <row r="162" spans="1:22" s="1" customFormat="1" ht="15" thickBot="1" x14ac:dyDescent="0.25">
      <c r="A162" s="148" t="s">
        <v>474</v>
      </c>
      <c r="B162" s="149"/>
      <c r="C162" s="167"/>
      <c r="D162" s="148"/>
      <c r="E162" s="149"/>
      <c r="F162" s="149"/>
      <c r="G162" s="149"/>
      <c r="H162" s="149"/>
      <c r="I162" s="149"/>
      <c r="J162" s="185">
        <v>0</v>
      </c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200"/>
    </row>
    <row r="163" spans="1:22" s="98" customFormat="1" ht="17.25" thickBot="1" x14ac:dyDescent="0.25">
      <c r="A163" s="94" t="s">
        <v>478</v>
      </c>
      <c r="B163" s="122">
        <f>SUM(B99:B162)</f>
        <v>25034</v>
      </c>
      <c r="C163" s="95"/>
      <c r="D163" s="94"/>
      <c r="E163" s="96"/>
      <c r="F163" s="122">
        <f>SUM(F99:F162)</f>
        <v>24186</v>
      </c>
      <c r="G163" s="122">
        <f>SUM(G99:G162)</f>
        <v>2706843260</v>
      </c>
      <c r="H163" s="122">
        <f t="shared" ref="H163:V163" si="7">SUM(H99:H162)</f>
        <v>3541</v>
      </c>
      <c r="I163" s="122">
        <f t="shared" si="7"/>
        <v>466006320</v>
      </c>
      <c r="J163" s="188">
        <f t="shared" si="6"/>
        <v>14.640701232117753</v>
      </c>
      <c r="K163" s="122">
        <f t="shared" si="7"/>
        <v>1781</v>
      </c>
      <c r="L163" s="122">
        <f t="shared" si="7"/>
        <v>1760</v>
      </c>
      <c r="M163" s="122">
        <f t="shared" si="7"/>
        <v>0</v>
      </c>
      <c r="N163" s="122">
        <f t="shared" si="7"/>
        <v>0</v>
      </c>
      <c r="O163" s="122">
        <f t="shared" si="7"/>
        <v>0</v>
      </c>
      <c r="P163" s="122">
        <f t="shared" si="7"/>
        <v>0</v>
      </c>
      <c r="Q163" s="122">
        <f t="shared" si="7"/>
        <v>0</v>
      </c>
      <c r="R163" s="122">
        <f t="shared" si="7"/>
        <v>0</v>
      </c>
      <c r="S163" s="122">
        <f t="shared" si="7"/>
        <v>0</v>
      </c>
      <c r="T163" s="122">
        <f t="shared" si="7"/>
        <v>0</v>
      </c>
      <c r="U163" s="122">
        <f t="shared" si="7"/>
        <v>0</v>
      </c>
      <c r="V163" s="202">
        <f t="shared" si="7"/>
        <v>0</v>
      </c>
    </row>
    <row r="164" spans="1:22" s="98" customFormat="1" ht="45.75" customHeight="1" thickBot="1" x14ac:dyDescent="0.25">
      <c r="A164" s="103" t="s">
        <v>692</v>
      </c>
      <c r="B164" s="124">
        <f>+B48+B62+B69+B97+B163</f>
        <v>50583</v>
      </c>
      <c r="C164" s="104"/>
      <c r="D164" s="103"/>
      <c r="E164" s="105"/>
      <c r="F164" s="124">
        <f>+F48+F62+F69+F97+F163</f>
        <v>47523</v>
      </c>
      <c r="G164" s="124">
        <f>+G48+G62+G69+G97+G163</f>
        <v>6999778610</v>
      </c>
      <c r="H164" s="124">
        <f t="shared" ref="H164:V164" si="8">+H48+H62+H69+H97+H163</f>
        <v>4915</v>
      </c>
      <c r="I164" s="124">
        <f t="shared" si="8"/>
        <v>853587280</v>
      </c>
      <c r="J164" s="272">
        <f t="shared" si="6"/>
        <v>10.342360541211622</v>
      </c>
      <c r="K164" s="124">
        <f t="shared" si="8"/>
        <v>2677</v>
      </c>
      <c r="L164" s="124">
        <f t="shared" si="8"/>
        <v>2238</v>
      </c>
      <c r="M164" s="124">
        <f t="shared" si="8"/>
        <v>0</v>
      </c>
      <c r="N164" s="124">
        <f t="shared" si="8"/>
        <v>0</v>
      </c>
      <c r="O164" s="124">
        <f t="shared" si="8"/>
        <v>0</v>
      </c>
      <c r="P164" s="124">
        <f t="shared" si="8"/>
        <v>0</v>
      </c>
      <c r="Q164" s="124">
        <f t="shared" si="8"/>
        <v>0</v>
      </c>
      <c r="R164" s="124">
        <f t="shared" si="8"/>
        <v>0</v>
      </c>
      <c r="S164" s="124">
        <f t="shared" si="8"/>
        <v>0</v>
      </c>
      <c r="T164" s="124">
        <f t="shared" si="8"/>
        <v>0</v>
      </c>
      <c r="U164" s="124">
        <f t="shared" si="8"/>
        <v>0</v>
      </c>
      <c r="V164" s="203">
        <f t="shared" si="8"/>
        <v>0</v>
      </c>
    </row>
  </sheetData>
  <mergeCells count="19">
    <mergeCell ref="O4:O5"/>
    <mergeCell ref="P4:P5"/>
    <mergeCell ref="Q4:Q5"/>
    <mergeCell ref="A1:G1"/>
    <mergeCell ref="A4:A5"/>
    <mergeCell ref="E4:E5"/>
    <mergeCell ref="F4:G4"/>
    <mergeCell ref="H4:I4"/>
    <mergeCell ref="K4:K5"/>
    <mergeCell ref="B4:B5"/>
    <mergeCell ref="J4:J5"/>
    <mergeCell ref="L4:L5"/>
    <mergeCell ref="M4:M5"/>
    <mergeCell ref="N4:N5"/>
    <mergeCell ref="R4:R5"/>
    <mergeCell ref="S4:S5"/>
    <mergeCell ref="T4:T5"/>
    <mergeCell ref="U4:U5"/>
    <mergeCell ref="V4:V5"/>
  </mergeCells>
  <phoneticPr fontId="0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evaluacion valoradas</vt:lpstr>
      <vt:lpstr>RESUMEN DE PRESTACIONES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mnunez</cp:lastModifiedBy>
  <dcterms:created xsi:type="dcterms:W3CDTF">1996-11-27T10:00:04Z</dcterms:created>
  <dcterms:modified xsi:type="dcterms:W3CDTF">2013-03-20T21:13:22Z</dcterms:modified>
</cp:coreProperties>
</file>